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005" activeTab="0"/>
  </bookViews>
  <sheets>
    <sheet name="трансп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<sst xmlns="http://schemas.openxmlformats.org/spreadsheetml/2006/main" count="295" uniqueCount="147">
  <si>
    <t>УТВЕРЖДАЮ</t>
  </si>
  <si>
    <t xml:space="preserve">                           на услуги автомобилей, автотракторной техники,</t>
  </si>
  <si>
    <t xml:space="preserve">                                       механизмов для юридических  лиц</t>
  </si>
  <si>
    <t>Наименование</t>
  </si>
  <si>
    <t>Ед.изм.</t>
  </si>
  <si>
    <t>Трактор Т-40</t>
  </si>
  <si>
    <t>Грузо-пассажирский автомобиль ГАЗ -2705-541 "ГАЗЕЛЬ"</t>
  </si>
  <si>
    <t>Экскаватор ЭО 3323</t>
  </si>
  <si>
    <t>Грузо-пассажирский автомобиль УАЗ 390902</t>
  </si>
  <si>
    <t>Дополнительные условия:</t>
  </si>
  <si>
    <t>-дополнительный прицеп  +20%</t>
  </si>
  <si>
    <t>Экскаватор ЭО ЕК 14</t>
  </si>
  <si>
    <t>Автогрейдер ДЗ-122</t>
  </si>
  <si>
    <t>Автобус ГАЗ 2217-5244"Баргузин "Соболь", АК №0290-3</t>
  </si>
  <si>
    <t>ЗИЛ 131 грузовой бортовой, ЕМ 3104</t>
  </si>
  <si>
    <t xml:space="preserve">КАМАЗ 4310 грузовой бортовой </t>
  </si>
  <si>
    <t>ГАЗ-3507 САЗ  самосвал</t>
  </si>
  <si>
    <t>КАМАЗ грузовой самосвал</t>
  </si>
  <si>
    <t>МАЗ -  5516 А8-345 грузовой самосвал с прицепом МАЗ-856102</t>
  </si>
  <si>
    <t>УРАЛ 375 грузовой самосвал</t>
  </si>
  <si>
    <t>МАЗ - 5432 А5  грузовой седельный тягач АВ 8536, с полуприцепом бортовым МАЗ 938660-043</t>
  </si>
  <si>
    <t>МАЗ - 6422 05-022  грузовой седельный тягач, АА 8556 с полуприцепом МАЗ-950600-030</t>
  </si>
  <si>
    <t>МАЗ - 6422 05-022  грузовой седельный тягач, АА 8556 с полуприцепом платформой МАЗ-937900-010</t>
  </si>
  <si>
    <t>УРАЛ 375 грузовой фургон, АЕ 3190-3</t>
  </si>
  <si>
    <t>ГАЗ 53 А МПБО 53 Авар.- рем. грузовой фургон</t>
  </si>
  <si>
    <t>ЗИЛ 431412 грузовая поливомоечная цистерна</t>
  </si>
  <si>
    <t>работа насоса 1 машино-час</t>
  </si>
  <si>
    <t>наполнение и слив 1 цистерны</t>
  </si>
  <si>
    <t>ЗИЛ 494560 АГП22 грузовая вышка</t>
  </si>
  <si>
    <t>работа автогидроподъёмника 1 машино-час</t>
  </si>
  <si>
    <t>ЗИЛ-131  ВС-222-01 грузовая вышка</t>
  </si>
  <si>
    <t>МАЗ 641808 061 грузовой специальный лесовоз (сортиментовоз), АК №2175-3</t>
  </si>
  <si>
    <t>работа гидроманипулятора 1 машино-час</t>
  </si>
  <si>
    <t>МАЗ 641808 061 грузовой специальный лесовоз (сортиментовоз), АК №2175-3, с прицепом (сортиментовоз)</t>
  </si>
  <si>
    <t>КАМАЗ 53215  КС 45717 К-1, грузовой кран, АА №2815-3</t>
  </si>
  <si>
    <t>работа крановой установки 1 машино-час</t>
  </si>
  <si>
    <t>ЗИЛ 133ГЯ КС-3575, грузовой кран, ЕМ №8871</t>
  </si>
  <si>
    <t>1 км пробега</t>
  </si>
  <si>
    <t xml:space="preserve">1 машино-час </t>
  </si>
  <si>
    <t>1 машино-час      (транспортный режим)</t>
  </si>
  <si>
    <t>1 машино-час (транспортный режим с пр. 2ПТС-4)</t>
  </si>
  <si>
    <t>1 машино-час (погрузка (разгрузка) перемещение грузов)</t>
  </si>
  <si>
    <t>1 машино-час      (подметание щеткой)</t>
  </si>
  <si>
    <t>1 машино-час               (уборка снега щеткой)</t>
  </si>
  <si>
    <t>1 машино-час               (уборка снега отвалом)</t>
  </si>
  <si>
    <t xml:space="preserve"> 1 машино-час       (транспортный режим)</t>
  </si>
  <si>
    <t xml:space="preserve"> 1 машино-час       (подметание щеткой)</t>
  </si>
  <si>
    <t xml:space="preserve"> 1 машино-час           (кошение травы)</t>
  </si>
  <si>
    <t>Трактор МТЗ-82 со щеткой, с отвалом</t>
  </si>
  <si>
    <t>1 машино-час (транспортный режим с прицепом)</t>
  </si>
  <si>
    <t>Трактор Т-16 МГ (АГП-7)</t>
  </si>
  <si>
    <t>1 машино-час (транспортный режим, работа подъемника)</t>
  </si>
  <si>
    <t>1 машино-час  (уборка снега отвалом и щеткой)</t>
  </si>
  <si>
    <t>Трактор-погрузчик ДЗ-133 на базе МТЗ-80</t>
  </si>
  <si>
    <t>1 машино-час (планировка грунтов I-II категории)</t>
  </si>
  <si>
    <t xml:space="preserve"> 1 машино-час (погрузка грунтов I-II категории)</t>
  </si>
  <si>
    <t>Погрузчик-универсальный Амкодор 342С-04</t>
  </si>
  <si>
    <t>Погрузчик одноковшовый фронтальный SL30W</t>
  </si>
  <si>
    <t>Погрузчик HELI CPCD 35</t>
  </si>
  <si>
    <t>1 машино-час (транспортный режим, погрузка (разгрузка) перемещение грузов)</t>
  </si>
  <si>
    <t>Трактор-экскаватор МТЗ-82п</t>
  </si>
  <si>
    <t>1 машино-час (экскавация грунтов I-II категории)</t>
  </si>
  <si>
    <t xml:space="preserve"> 1 машино-час (планировка грунтов I-II категории)</t>
  </si>
  <si>
    <t>Экскаватор ЭО 2621 (шасси МТЗ-82.1)</t>
  </si>
  <si>
    <t>Экскаватор-погрузчик Амкадор 702 ЕА</t>
  </si>
  <si>
    <t>1 машино-час (транспортный режим, планировка грунтов I-II категории)</t>
  </si>
  <si>
    <t>Бульдозер гусеничный ДТ-75</t>
  </si>
  <si>
    <t>Бульдозер гусеничный Shantui SD16</t>
  </si>
  <si>
    <t>Трактор Беларус 320 МК (уборочная машина)</t>
  </si>
  <si>
    <t>Трактор МТЗ-82 с косилкой (прицепной роторной) КНД-210</t>
  </si>
  <si>
    <t>Трактор МТЗ-82 с машиной подметальной МП-2,5М (прицепная)</t>
  </si>
  <si>
    <t>Амкодор 2661-01 форвардер</t>
  </si>
  <si>
    <t>Легковой джип "КИА СОРЕНТА", ЕВ  №6226-3</t>
  </si>
  <si>
    <t>УАЗ 390945-421 грузо-пассажирский тентовый</t>
  </si>
  <si>
    <t>МАЗ 5902 А2 грузовой мусоровоз,  №6677 АЕ-3</t>
  </si>
  <si>
    <t>работа оборудования 1 машино-час</t>
  </si>
  <si>
    <t>КАМАЗ грузовой самосвал  с прицепом СЗАП-8527</t>
  </si>
  <si>
    <t>МАЗ-492143 (шасси МАЗ-457043) КО 529-11  грузовой специальный вакуумный (Чистая вода), АК 4117-3</t>
  </si>
  <si>
    <t>работа вакуумного насоса  1 машино-час</t>
  </si>
  <si>
    <t>трелевка 1 м3 до 500 м длина сортиментов до 6.5 м объем хлыстов - 0.144-0.49 м3</t>
  </si>
  <si>
    <t>трелевка 1 м3 до 1 км длина сортиментов до 6.5 м объем хлыстов - 0.144-0.49 м3</t>
  </si>
  <si>
    <t>трелевка 1м3 до 2 км длина сортиментов до 6.5 м объем хлыстов - 0.144-0.49 м3</t>
  </si>
  <si>
    <t>1 машино-час (перемещение грунтов I-II категории)</t>
  </si>
  <si>
    <t>"КИО РИО" легковой автомобиль</t>
  </si>
  <si>
    <t>Автобус ПАЗ 3205-30, АК №5183-3</t>
  </si>
  <si>
    <t>ЗИЛ-131 грузовой седельный тягач, 5860 АЕ-3 с полуприцепом ОДАЗ 9357</t>
  </si>
  <si>
    <t>ЗИЛ 131 грузовой фургон изотермический (военный АРМ), АЕ 0855-3</t>
  </si>
  <si>
    <t>ГАЗ 53 КО 503Б, грузовой специальный вакуумный (чистая вода), ГСМ 9234</t>
  </si>
  <si>
    <t>Мотопомпа,  без доставки</t>
  </si>
  <si>
    <t>Компрессор ПКС-5,25,  без доставки</t>
  </si>
  <si>
    <t>Каток БВ-76, двиг.УД-25, без доставки</t>
  </si>
  <si>
    <t>Бензокоса, газонокосилка, мотокоса (скашивание травы), без доставки</t>
  </si>
  <si>
    <t>Бензопила Husqvarna 365,  без доставки</t>
  </si>
  <si>
    <t>Бензорез (резка асфальта),  без доставки</t>
  </si>
  <si>
    <t>Электросварочное оборудование АДД 4001 У1,   без доставки</t>
  </si>
  <si>
    <t>Сварочный генератор Wagt 220 DS HSB,                         без доставки</t>
  </si>
  <si>
    <t>Сварочный генератор Endress ESE 804 SDBS-DC, без доставки</t>
  </si>
  <si>
    <t>Сварочный генератор SDMO VX 220/7,5H-C</t>
  </si>
  <si>
    <t>Амкодор 134-01 погрузчик на базе трактора МТЗ-82.1</t>
  </si>
  <si>
    <t>Тариф, руб. коп.</t>
  </si>
  <si>
    <t>№ п/п</t>
  </si>
  <si>
    <t>НДС 20%, руб. коп.</t>
  </si>
  <si>
    <t>Тариф с НДС, руб. коп.</t>
  </si>
  <si>
    <t>Грузовой, бортовой УАЗ-3303,  8871 ГСМ, Копаткевичи</t>
  </si>
  <si>
    <t>МАЗ - 5432 А5  грузовой седельный тягач АВ 8536, с полуприцепом платформой МАЗ 937900-010</t>
  </si>
  <si>
    <t xml:space="preserve">ГАЗ 53  КО 503Б, ГАЗ САЗ 3507, ГАЗ 3307  грузовой специальный вакуумный </t>
  </si>
  <si>
    <t>ЗИЛ-131-КО520, грузовой специальная цистерна, АЕ 4922-3</t>
  </si>
  <si>
    <t>МАЗ 5516 А5-347 БВМ-16, грузовой мультилифт, АЕ 8382-3</t>
  </si>
  <si>
    <t>работа установки 1 машино-час</t>
  </si>
  <si>
    <t>Трактор МТЗ-82 без погрузчика</t>
  </si>
  <si>
    <t>Трактор МТЗ-80  без погрузчика</t>
  </si>
  <si>
    <t>Трактор МТЗ-80.1, МТЗ-82 с погрузчиком</t>
  </si>
  <si>
    <t>1 машино-час      (транспортный режим, экскавация грунтов I-II категории, планировка грунтов I-II категории)</t>
  </si>
  <si>
    <t>1 машино-час      (транспортный режим, экскавация грунтов I-II категории)</t>
  </si>
  <si>
    <t>МАЗ -  5516 А8-345 грузовой самосвал</t>
  </si>
  <si>
    <t>1 машино-час  (кошение травы косилкой КН-1700)</t>
  </si>
  <si>
    <t>Машина погрузочно-транспортная "Беларус" МПТ- 461.1</t>
  </si>
  <si>
    <t>1 машино-час      (транспортный режим с полуприцепом ПЛ-9)</t>
  </si>
  <si>
    <t>1 машино-час (работа гидроманипулятора)</t>
  </si>
  <si>
    <t>-предоставление транспорта в выходной день +30%</t>
  </si>
  <si>
    <t>МАЗ-492143 (шасси МАЗ-457043) КО 529-11  грузовой специальный вакуумный (Грязная вода), АМ 1657-3</t>
  </si>
  <si>
    <t>Трактор МТЗ-82 с пескоразбрасывателем</t>
  </si>
  <si>
    <t xml:space="preserve"> 1 машино-час           (транспортный режим с пескоразбрасывателем)</t>
  </si>
  <si>
    <t>Машина рубильная "Беларус" МР-40-3</t>
  </si>
  <si>
    <t>1 машино-час      (транспортный режим рубильной машины с полуприцепом ПМ-10-05)</t>
  </si>
  <si>
    <t>1 машино-час (работа рубильной машины)</t>
  </si>
  <si>
    <t>Грузовой, бортовой УАЗ-330302,  АМ 0493-3</t>
  </si>
  <si>
    <t>ГАЗ 53 грузовой бортовой, ГСР 3114</t>
  </si>
  <si>
    <t>ЗИЛ 130 грузовой бортовой, AI 3845-3</t>
  </si>
  <si>
    <t>ГАЗ 5204 Авар.-рем. грузовой фургон, ЕМ 5263</t>
  </si>
  <si>
    <t>МАЗ-490143-390 КО-456-10 грузовой мусоровоз,  АМ 0459-3</t>
  </si>
  <si>
    <t>МАЗ 6312В9-1426 грузовой специальный сортиментовоз, 1655 АМ-3</t>
  </si>
  <si>
    <t>МАЗ 6312В9-1426 грузовой специальный сортиментовоз,  №1655 АМ-3, с прицепом (сортиментовоз), гос.№ А 3490 В-3</t>
  </si>
  <si>
    <t xml:space="preserve"> 1 машино-час (полив с использованием насоса)</t>
  </si>
  <si>
    <t>Трактор МТЗ-82 с бочкой</t>
  </si>
  <si>
    <t>Главный экономист                                                                                    М.Н. Бельковец</t>
  </si>
  <si>
    <t>Составил вед. экономист                                                                           Д.П. Зенкевич</t>
  </si>
  <si>
    <t>МАЗ 6904С3-015 грузовой мусоровоз,  №6610 АМ-3</t>
  </si>
  <si>
    <t>Микроавтобус Фольцваген "Каравелла", АМ №6508-3</t>
  </si>
  <si>
    <t>УАЗ 39621 грузо-пассажирский вагон</t>
  </si>
  <si>
    <t>Трактор МТЗ-82 с машиной подметально-уборочной HAMARAT</t>
  </si>
  <si>
    <t>МАЗ 5516 А5-347 БВМ-16, грузовой мультилифт с передним отвалом при сгребании снега, АЕ 8382-3</t>
  </si>
  <si>
    <t>Директор Государственного предприятия «Петриковский райжилкомхоз»</t>
  </si>
  <si>
    <t>____________________  С.Н. Гайчук</t>
  </si>
  <si>
    <t xml:space="preserve">                                                Прейскурант тарифов №1/12-2021</t>
  </si>
  <si>
    <r>
      <t>вводится с</t>
    </r>
    <r>
      <rPr>
        <b/>
        <u val="single"/>
        <sz val="10"/>
        <rFont val="Arial"/>
        <family val="2"/>
      </rPr>
      <t xml:space="preserve"> 15.12.2021г.</t>
    </r>
  </si>
  <si>
    <t>"15"  декабря 2021г.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</si>
</sst>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FC19]d\ mmmm\ yyyy\ &quot;г.&quot;"/>
    <numFmt numFmtId="196" formatCode="0.0"/>
    <numFmt numFmtId="197" formatCode="0.00000"/>
    <numFmt numFmtId="198" formatCode="0.0000"/>
    <numFmt numFmtId="199" formatCode="0.000"/>
  </numFmts>
  <fonts count="49">
    <font>
      <sz val="10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2021\&#1050;&#1072;&#1083;&#1100;&#1082;&#1091;&#1083;&#1103;&#1094;&#1080;&#1080;%20&#1072;&#1087;&#1088;&#1077;&#1083;&#1100;%202021\&#1050;&#1072;&#1083;&#1100;&#1082;&#1091;&#1083;&#1103;&#1094;&#1080;&#1103;%20&#1085;&#1072;%20&#1090;&#1088;&#1072;&#1085;&#1089;&#1087;&#1086;&#1088;&#1090;%20&#1070;&#1088;.&#1083;&#1080;&#1094;&#1072;%20&#1072;&#1087;&#1088;&#1077;&#1083;&#110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2021\&#1050;&#1072;&#1083;&#1100;&#1082;&#1091;&#1083;&#1103;&#1094;&#1080;&#1080;%20&#1072;&#1087;&#1088;&#1077;&#1083;&#1100;%202021\&#1050;&#1072;&#1083;&#1100;&#1082;&#1091;&#1083;&#1103;&#1094;&#1080;&#1103;%20&#1085;&#1072;%20&#1090;&#1088;&#1072;&#1082;&#1090;&#1086;&#1088;&#1072;%20&#1070;&#1088;.&#1083;&#1080;&#1094;&#1072;%20&#1072;&#1087;&#1088;&#1077;&#1083;&#1100;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enkevich\&#1050;&#1072;&#1083;&#1100;&#1082;&#1091;&#1083;&#1103;&#1094;&#1080;&#1080;\&#1050;&#1072;&#1083;&#1100;&#1082;&#1091;&#1083;&#1103;&#1094;&#1080;&#1080;%20&#1090;&#1088;&#1072;&#1085;&#1089;&#1087;&#1086;&#1088;&#1090;\&#1050;&#1072;&#1083;&#1100;&#1082;&#1091;&#1083;&#1103;&#1094;&#1080;&#1080;%202021\&#1050;&#1072;&#1083;&#1100;&#1082;&#1091;&#1083;&#1103;&#1094;&#1080;&#1080;%20&#1072;&#1087;&#1088;&#1077;&#1083;&#1100;%202021\&#1082;&#1072;&#1083;&#1100;&#1082;&#1091;&#1083;&#1103;&#1094;&#1080;&#1103;%20&#1085;&#1072;%20&#1086;&#1073;&#1086;&#1088;&#1091;&#1076;&#1086;&#1074;&#1072;&#1085;&#1080;&#1077;%20&#1070;&#1056;.&#1083;&#1080;&#1094;&#1072;%20&#1072;&#1087;&#1088;&#1077;&#1083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 Фольсваген"/>
      <sheetName val="Цены на топливо"/>
      <sheetName val="Тар.ст."/>
      <sheetName val="Цены на смазочные мат."/>
      <sheetName val="МАЗ-5516А8-345 самосвал с приц"/>
      <sheetName val="МАЗ-5516А8-345самосвал с приц1 "/>
      <sheetName val="МАЗ-5516А8-345самосвал с прицвд"/>
      <sheetName val="МАЗ-5516А8-345 самосвал"/>
      <sheetName val="МАЗ-5516А8-345 самосвал1"/>
      <sheetName val="МАЗ-5516А8-345 самосвал1вд"/>
      <sheetName val="КАМАЗ самосвал с приц"/>
      <sheetName val="КАМАЗ самосвал с приц1"/>
      <sheetName val="КАМАЗ самосвал с приц1вд"/>
      <sheetName val="КАМАЗ самосвал"/>
      <sheetName val="КАМАЗ самосвал1"/>
      <sheetName val="КАМАЗ самосвал1вд"/>
      <sheetName val="ГАЗ-3507 самосвал"/>
      <sheetName val="ГАЗ-3507 самосвал1"/>
      <sheetName val="ГАЗ-3507 самосвал1вд"/>
      <sheetName val="УРАЛ 375 гр. самосвал"/>
      <sheetName val="УРАЛ 375 гр. самосвал1"/>
      <sheetName val="УРАЛ 375 гр. самосвал1вд"/>
      <sheetName val="ЗИЛ-131 гр. сед. тяг.ОДАЗ 9357"/>
      <sheetName val="ЗИЛ-131 гр. сед. тяг.ОДАЗ 9 1"/>
      <sheetName val="ЗИЛ-131 гр. сед. тяг.ОДАЗ 9вд"/>
      <sheetName val="МАЗ-5432 А5 гр.сед.тяг. полуп.б"/>
      <sheetName val="МАЗ-5432 А5 гр.сед.тяг. пол1"/>
      <sheetName val="МАЗ-5432 А5 гр.сед.тяг. полвд"/>
      <sheetName val="МАЗ-5432 А5 гр.сед.тяг плотф."/>
      <sheetName val="МАЗ-5432 А5 гр.сед.тяг плот1"/>
      <sheetName val="МАЗ-5432 А5 гр.сед.тяг плотвд"/>
      <sheetName val="МАЗ-6422 05-022 гр. сед.тяг."/>
      <sheetName val="МАЗ-6422 05-022 гр. сед.тяг1"/>
      <sheetName val="МАЗ-6422 05-022 гр. сед.тягвд"/>
      <sheetName val="МАЗ-6422 05-022 гр.сед.тяг с пл"/>
      <sheetName val="МАЗ-6422 05-022 гр.сед.тяг1"/>
      <sheetName val="МАЗ-6422 05-022 гр.сед.тяг1вд"/>
      <sheetName val="КАМАЗ 4310 гр. бортовой"/>
      <sheetName val="КАМАЗ 4310 гр. бортовой1"/>
      <sheetName val="КАМАЗ 4310 гр. бортовой1вд"/>
      <sheetName val="ЗИЛ 131 гр. бортовой"/>
      <sheetName val="ЗИЛ 131 гр. бортовой1"/>
      <sheetName val="ЗИЛ 131 гр. бортовой1вд"/>
      <sheetName val="ЗИЛ 130 гр. бортовой"/>
      <sheetName val="ЗИЛ 130 гр. бортовой1"/>
      <sheetName val="ЗИЛ 130 гр. бортовой1вд"/>
      <sheetName val="ГАЗ 53 гр. бортовой"/>
      <sheetName val="ГАЗ 53 гр. бортовой1"/>
      <sheetName val="ГАЗ 53 гр. бортовойвд"/>
      <sheetName val="УАЗ 3303 гр. бортовой"/>
      <sheetName val="УАЗ 3303 гр. бортовой1"/>
      <sheetName val="УАЗ 3303 гр. бортовойвд"/>
      <sheetName val="УАЗ 3303 гр. борт. Копат."/>
      <sheetName val="УАЗ 3303 гр. бортовой1 Копат."/>
      <sheetName val="УАЗ 3303 гр. бортовой1 Копа вд"/>
      <sheetName val="УАЗ 390945-421 гр. пассаж"/>
      <sheetName val="УАЗ 390945-421 гр. пассаж1"/>
      <sheetName val="УАЗ 390945-421 гр. пассажвд"/>
      <sheetName val="УРАЛ 375 гр. фургон"/>
      <sheetName val="УРАЛ 375 гр. фургон1"/>
      <sheetName val="УРАЛ 375 гр. фургонвд"/>
      <sheetName val="ЗИЛ 131 гр. фургон"/>
      <sheetName val="ЗИЛ 131 гр. фургон1"/>
      <sheetName val="ЗИЛ 131 гр. фургонвд"/>
      <sheetName val="ГАЗ 53 Авар.-рем."/>
      <sheetName val="ГАЗ 53 Авар.-рем.1"/>
      <sheetName val="ГАЗ 53 Авар.-рем.вд"/>
      <sheetName val="ГАЗ 5204"/>
      <sheetName val="ГАЗ 5204вд"/>
      <sheetName val="УАЗ 390902 гр. пас. фургон"/>
      <sheetName val="УАЗ 390902 гр. пас. фургон1"/>
      <sheetName val="УАЗ 390902 гр. пас. фургонвд"/>
      <sheetName val="УАЗ 39621 гр. пас. вагон"/>
      <sheetName val="УАЗ 39621 гр. пас. вагон1"/>
      <sheetName val="УАЗ 39621 гр. пас. вагонвд"/>
      <sheetName val="ГАЗ 2705-541 гр.пас.фургон"/>
      <sheetName val="ГАЗ 2705-541 гр.пас.фургон1"/>
      <sheetName val="ГАЗ 2705-541 гр.пас.фургонвд"/>
      <sheetName val="ЗИЛ 431412 гр. полив. цистер."/>
      <sheetName val="ЗИЛ 431412 гр. полив. цисте1"/>
      <sheetName val="ЗИЛ 431412 гр. полив. цистевд"/>
      <sheetName val="ГАЗ 53 КО503Б, ГСМ 9234"/>
      <sheetName val="ГАЗ 53 КО503Б, ГСМ 9234 1"/>
      <sheetName val="ГАЗ 53 КО503Б, ГСМ 9234вд"/>
      <sheetName val="ГАЗ 53 КО503Б гр. спец. вакуу"/>
      <sheetName val="ГАЗ 53 КО503Б гр. спец. вак1"/>
      <sheetName val="ГАЗ 53 КО503Б гр. спец. ваквд"/>
      <sheetName val="ЗИЛ 131 КО520 гр. спец. вакуум"/>
      <sheetName val="ЗИЛ 131 КО520 гр. спец. вак1"/>
      <sheetName val="ЗИЛ 131 КО520 гр. спец. ваквд"/>
      <sheetName val="МАЗ 492143 390 гр. спец. вакуум"/>
      <sheetName val="МАЗ 492143 390 гр. спец. вак1"/>
      <sheetName val="МАЗ 492143 390 гр. спец. ваквд"/>
      <sheetName val="МАЗ 492143 390 гр.спец. вак. гр"/>
      <sheetName val="МАЗ 492143 390 гр.спец.вак1гр."/>
      <sheetName val="МАЗ 492143 390 гр.спец.вак1грвд"/>
      <sheetName val="МАЗ 5902 А2 гр. мусоровоз"/>
      <sheetName val="МАЗ 5902 А2 гр. мусоровоз1"/>
      <sheetName val="МАЗ 5902 А2 гр. мусоровозвд"/>
      <sheetName val="МАЗ 6904С3-015 гр. мусоровоз"/>
      <sheetName val="МАЗ 6904С3-015 мусоровоз1"/>
      <sheetName val="МАЗ 6904С3-015 мусоровозвд"/>
      <sheetName val="МАЗ 490 гр. мусоровоз"/>
      <sheetName val="МАЗ 490 гр. мусоровозвд"/>
      <sheetName val="ЗИЛ АГП22 гр. вышка"/>
      <sheetName val="ЗИЛ АГП22 гр. вышка1"/>
      <sheetName val="ЗИЛ АГП22 гр. вышка1вд"/>
      <sheetName val="ЗИЛ 131 ВС-222-01 гр. вышка"/>
      <sheetName val="ЗИЛ 131 ВС-222-01 гр. вышка1"/>
      <sheetName val="ЗИЛ 131 ВС-222-01 гр. вышкавд"/>
      <sheetName val="МАЗ 5516 груз. мульт. "/>
      <sheetName val="МАЗ 5516 груз. мульт.1"/>
      <sheetName val="МАЗ 5516 груз. мульт.вд"/>
      <sheetName val="МАЗ 5516 груз. мульт.отвал"/>
      <sheetName val="МАЗ 5516 груз. мульт.отвал1"/>
      <sheetName val="МАЗ 5516 груз. мульт.отвалвд"/>
      <sheetName val="КИА Сорента легк. джип"/>
      <sheetName val="КИА Сорента легк. джип1"/>
      <sheetName val="КИА Сорента легк. джипвд"/>
      <sheetName val="КИА РИО легк. седан"/>
      <sheetName val="КИА РИО легк. седан1"/>
      <sheetName val="КИА РИО легк. седанвд"/>
      <sheetName val="Фольксваген автобус"/>
      <sheetName val="Фольксваген автобус1"/>
      <sheetName val="Фольксваген автобусвд"/>
      <sheetName val="ГАЗ 2217-5244 автобус"/>
      <sheetName val="ГАЗ 2217-5244 автобус1"/>
      <sheetName val="ГАЗ 2217-5244 автобусвд"/>
      <sheetName val="ПАЗ-3205-30 автобус вагон"/>
      <sheetName val="ПАЗ-3205-30 автобус вагон1"/>
      <sheetName val="ПАЗ-3205-30 автобус вагонвд"/>
      <sheetName val="МАЗ 641808 061 груз. спец. лес."/>
      <sheetName val="МАЗ 641808 061 груз. спец.1"/>
      <sheetName val="МАЗ 641808 061 груз. спецвд"/>
      <sheetName val="МАЗ 641808 061 гр. сп лес с пр "/>
      <sheetName val="МАЗ 641808 061 гр. сп лес с пр1"/>
      <sheetName val="МАЗ 641808 061 гр. сп лес с прв"/>
      <sheetName val="МАЗ 6312В9 груз. спец.сорт"/>
      <sheetName val="МАЗ 6312В9 груз. спец.сортвд"/>
      <sheetName val="МАЗ 6312В9 гр. с приц."/>
      <sheetName val="МАЗ 6312В9 гр. с прицвд"/>
      <sheetName val="КАМАЗ 53215 КС45717К-1 гр. кран"/>
      <sheetName val="КАМАЗ 53215 КС45717К-1 гр.1"/>
      <sheetName val="КАМАЗ 53215 КС45717К-1 вд"/>
      <sheetName val="ЗИЛ 133ГЯ КС-3575 гр. кран"/>
      <sheetName val="ЗИЛ 133ГЯ КС-3575 гр. кран1"/>
      <sheetName val="ЗИЛ 133ГЯ КС-3575 гр. кранвд"/>
    </sheetNames>
    <sheetDataSet>
      <sheetData sheetId="5">
        <row r="34">
          <cell r="N34">
            <v>23.7</v>
          </cell>
          <cell r="O34">
            <v>3.09</v>
          </cell>
        </row>
      </sheetData>
      <sheetData sheetId="8">
        <row r="34">
          <cell r="M34">
            <v>23.35</v>
          </cell>
          <cell r="N34">
            <v>2.23</v>
          </cell>
        </row>
      </sheetData>
      <sheetData sheetId="11">
        <row r="34">
          <cell r="M34">
            <v>19.22</v>
          </cell>
          <cell r="N34">
            <v>2.1</v>
          </cell>
        </row>
      </sheetData>
      <sheetData sheetId="14">
        <row r="34">
          <cell r="M34">
            <v>19.002529917285813</v>
          </cell>
          <cell r="N34">
            <v>1.6291488695196716</v>
          </cell>
        </row>
      </sheetData>
      <sheetData sheetId="17">
        <row r="34">
          <cell r="M34">
            <v>17.45666829948369</v>
          </cell>
          <cell r="N34">
            <v>1.1270652812212285</v>
          </cell>
        </row>
      </sheetData>
      <sheetData sheetId="20">
        <row r="34">
          <cell r="M34">
            <v>18.316271520379797</v>
          </cell>
          <cell r="N34">
            <v>1.672598351331937</v>
          </cell>
        </row>
      </sheetData>
      <sheetData sheetId="23">
        <row r="34">
          <cell r="M34">
            <v>18.33979096998742</v>
          </cell>
          <cell r="N34">
            <v>1.9077163777942328</v>
          </cell>
        </row>
      </sheetData>
      <sheetData sheetId="26">
        <row r="34">
          <cell r="M34">
            <v>20.858972564355337</v>
          </cell>
          <cell r="N34">
            <v>2.2571807401974855</v>
          </cell>
        </row>
      </sheetData>
      <sheetData sheetId="29">
        <row r="33">
          <cell r="M33">
            <v>19.870775843043862</v>
          </cell>
          <cell r="N33">
            <v>2.408052138371405</v>
          </cell>
        </row>
      </sheetData>
      <sheetData sheetId="32">
        <row r="34">
          <cell r="M34">
            <v>20.720596598188397</v>
          </cell>
          <cell r="N34">
            <v>2.1099951420847085</v>
          </cell>
        </row>
      </sheetData>
      <sheetData sheetId="35">
        <row r="34">
          <cell r="M34">
            <v>20.72295269574937</v>
          </cell>
          <cell r="N34">
            <v>2.303732808939391</v>
          </cell>
        </row>
      </sheetData>
      <sheetData sheetId="38">
        <row r="35">
          <cell r="M35">
            <v>19.47878164350956</v>
          </cell>
          <cell r="N35">
            <v>1.6644546791817636</v>
          </cell>
        </row>
      </sheetData>
      <sheetData sheetId="41">
        <row r="34">
          <cell r="M34">
            <v>18.1124506255559</v>
          </cell>
          <cell r="N34">
            <v>1.4741002856694982</v>
          </cell>
        </row>
      </sheetData>
      <sheetData sheetId="45">
        <row r="34">
          <cell r="M34">
            <v>22.471519674759783</v>
          </cell>
          <cell r="N34">
            <v>1.3263755292160724</v>
          </cell>
        </row>
      </sheetData>
      <sheetData sheetId="47">
        <row r="34">
          <cell r="M34">
            <v>17.0922101676441</v>
          </cell>
          <cell r="N34">
            <v>1.1437612007017917</v>
          </cell>
        </row>
      </sheetData>
      <sheetData sheetId="50">
        <row r="34">
          <cell r="M34">
            <v>16.45881345183092</v>
          </cell>
          <cell r="N34">
            <v>0.6858136786545859</v>
          </cell>
        </row>
      </sheetData>
      <sheetData sheetId="53">
        <row r="34">
          <cell r="M34">
            <v>16.328379516510577</v>
          </cell>
          <cell r="N34">
            <v>0.7467598226545858</v>
          </cell>
        </row>
      </sheetData>
      <sheetData sheetId="56">
        <row r="36">
          <cell r="M36">
            <v>17.118476937806832</v>
          </cell>
          <cell r="N36">
            <v>0.6528340004196248</v>
          </cell>
        </row>
      </sheetData>
      <sheetData sheetId="59">
        <row r="34">
          <cell r="M34">
            <v>17.728820963178627</v>
          </cell>
          <cell r="N34">
            <v>1.5733078391714994</v>
          </cell>
        </row>
      </sheetData>
      <sheetData sheetId="62">
        <row r="34">
          <cell r="M34">
            <v>16.20527760503899</v>
          </cell>
          <cell r="N34">
            <v>1.3258787898652984</v>
          </cell>
        </row>
      </sheetData>
      <sheetData sheetId="65">
        <row r="34">
          <cell r="M34">
            <v>18.23856261133902</v>
          </cell>
          <cell r="N34">
            <v>0.9941493534858595</v>
          </cell>
        </row>
      </sheetData>
      <sheetData sheetId="67">
        <row r="34">
          <cell r="M34">
            <v>16.82236356050992</v>
          </cell>
          <cell r="N34">
            <v>1.001080361193873</v>
          </cell>
        </row>
      </sheetData>
      <sheetData sheetId="70">
        <row r="34">
          <cell r="M34">
            <v>16.72436356050992</v>
          </cell>
          <cell r="N34">
            <v>0.6639435389969403</v>
          </cell>
        </row>
      </sheetData>
      <sheetData sheetId="73">
        <row r="34">
          <cell r="M34">
            <v>16.72436356050992</v>
          </cell>
          <cell r="N34">
            <v>0.6776643085875834</v>
          </cell>
        </row>
      </sheetData>
      <sheetData sheetId="76">
        <row r="34">
          <cell r="M34">
            <v>15.948608147951168</v>
          </cell>
          <cell r="N34">
            <v>0.9098780800062494</v>
          </cell>
        </row>
      </sheetData>
      <sheetData sheetId="79">
        <row r="32">
          <cell r="L32">
            <v>18.64366294645719</v>
          </cell>
          <cell r="M32">
            <v>1.326581297889672</v>
          </cell>
          <cell r="O32">
            <v>18.28008</v>
          </cell>
        </row>
      </sheetData>
      <sheetData sheetId="82">
        <row r="32">
          <cell r="L32">
            <v>17.608002682423432</v>
          </cell>
          <cell r="M32">
            <v>0.8777107618673355</v>
          </cell>
          <cell r="O32">
            <v>0.7725585</v>
          </cell>
        </row>
      </sheetData>
      <sheetData sheetId="85">
        <row r="32">
          <cell r="L32">
            <v>18.12379519720277</v>
          </cell>
          <cell r="M32">
            <v>1.0207829534858597</v>
          </cell>
          <cell r="O32">
            <v>1.49814</v>
          </cell>
        </row>
      </sheetData>
      <sheetData sheetId="88">
        <row r="31">
          <cell r="L31">
            <v>18.24920962032799</v>
          </cell>
          <cell r="M31">
            <v>1.6737534184767129</v>
          </cell>
          <cell r="O31">
            <v>2.437866666666667</v>
          </cell>
        </row>
      </sheetData>
      <sheetData sheetId="91">
        <row r="31">
          <cell r="L31">
            <v>20.452826148626364</v>
          </cell>
          <cell r="M31">
            <v>0.7951279088257552</v>
          </cell>
          <cell r="O31">
            <v>8.118235125</v>
          </cell>
        </row>
      </sheetData>
      <sheetData sheetId="94">
        <row r="31">
          <cell r="L31">
            <v>23.43761607130391</v>
          </cell>
          <cell r="M31">
            <v>0.7951279088257552</v>
          </cell>
          <cell r="O31">
            <v>8.118235125</v>
          </cell>
        </row>
      </sheetData>
      <sheetData sheetId="97">
        <row r="32">
          <cell r="L32">
            <v>20.430106656754987</v>
          </cell>
          <cell r="M32">
            <v>1.351431662218772</v>
          </cell>
          <cell r="O32">
            <v>11.875199000000002</v>
          </cell>
        </row>
      </sheetData>
      <sheetData sheetId="100">
        <row r="32">
          <cell r="L32">
            <v>35.82225360516007</v>
          </cell>
          <cell r="M32">
            <v>1.0984261825997872</v>
          </cell>
          <cell r="O32">
            <v>15.512087500000003</v>
          </cell>
        </row>
      </sheetData>
      <sheetData sheetId="102">
        <row r="32">
          <cell r="L32">
            <v>26.057644282876417</v>
          </cell>
          <cell r="M32">
            <v>0.9249748510183977</v>
          </cell>
          <cell r="O32">
            <v>8.610249375</v>
          </cell>
        </row>
      </sheetData>
      <sheetData sheetId="105">
        <row r="32">
          <cell r="L32">
            <v>19.65676221892167</v>
          </cell>
          <cell r="M32">
            <v>1.5489777118739108</v>
          </cell>
          <cell r="O32">
            <v>12.96048</v>
          </cell>
        </row>
      </sheetData>
      <sheetData sheetId="108">
        <row r="32">
          <cell r="L32">
            <v>19.65676221892167</v>
          </cell>
          <cell r="M32">
            <v>1.7087841307999305</v>
          </cell>
          <cell r="O32">
            <v>12.572735999999999</v>
          </cell>
        </row>
      </sheetData>
      <sheetData sheetId="111">
        <row r="32">
          <cell r="L32">
            <v>19.39891189288216</v>
          </cell>
          <cell r="M32">
            <v>1.28398983165402</v>
          </cell>
          <cell r="O32">
            <v>4.959832500000001</v>
          </cell>
        </row>
      </sheetData>
      <sheetData sheetId="114">
        <row r="32">
          <cell r="M32">
            <v>19.737834609509797</v>
          </cell>
          <cell r="N32">
            <v>1.93620780540402</v>
          </cell>
        </row>
      </sheetData>
      <sheetData sheetId="117">
        <row r="32">
          <cell r="M32">
            <v>17.495341373116286</v>
          </cell>
          <cell r="N32">
            <v>0.4968069263821992</v>
          </cell>
        </row>
      </sheetData>
      <sheetData sheetId="120">
        <row r="32">
          <cell r="M32">
            <v>16.397554915245554</v>
          </cell>
          <cell r="N32">
            <v>0.49050554263307233</v>
          </cell>
        </row>
      </sheetData>
      <sheetData sheetId="123">
        <row r="32">
          <cell r="M32">
            <v>20.79514069732437</v>
          </cell>
          <cell r="N32">
            <v>0.5190027176297456</v>
          </cell>
        </row>
      </sheetData>
      <sheetData sheetId="126">
        <row r="32">
          <cell r="M32">
            <v>19.750277927384968</v>
          </cell>
          <cell r="N32">
            <v>0.6977535381849128</v>
          </cell>
        </row>
      </sheetData>
      <sheetData sheetId="129">
        <row r="32">
          <cell r="M32">
            <v>19.851867084673913</v>
          </cell>
          <cell r="N32">
            <v>0.9706111895776697</v>
          </cell>
        </row>
      </sheetData>
      <sheetData sheetId="132">
        <row r="32">
          <cell r="L32">
            <v>23.34962990737155</v>
          </cell>
          <cell r="M32">
            <v>2.0586937991559093</v>
          </cell>
          <cell r="O32">
            <v>13.253940000000004</v>
          </cell>
        </row>
      </sheetData>
      <sheetData sheetId="135">
        <row r="31">
          <cell r="L31">
            <v>25.725161706080637</v>
          </cell>
          <cell r="M31">
            <v>2.5389126553361385</v>
          </cell>
          <cell r="O31">
            <v>13.253940000000004</v>
          </cell>
        </row>
      </sheetData>
      <sheetData sheetId="137">
        <row r="32">
          <cell r="L32">
            <v>31.463171484457725</v>
          </cell>
          <cell r="M32">
            <v>1.4235050684827266</v>
          </cell>
          <cell r="O32">
            <v>8.6765875</v>
          </cell>
        </row>
      </sheetData>
      <sheetData sheetId="139">
        <row r="31">
          <cell r="L31">
            <v>32.834424354738175</v>
          </cell>
          <cell r="M31">
            <v>1.8514710587377206</v>
          </cell>
          <cell r="O31">
            <v>8.6765875</v>
          </cell>
        </row>
      </sheetData>
      <sheetData sheetId="142">
        <row r="27">
          <cell r="L27">
            <v>35.26551050925975</v>
          </cell>
          <cell r="M27">
            <v>1.6634694721165642</v>
          </cell>
          <cell r="O27">
            <v>17.77062875450541</v>
          </cell>
        </row>
      </sheetData>
      <sheetData sheetId="145">
        <row r="28">
          <cell r="L28">
            <v>30.302569314594862</v>
          </cell>
          <cell r="M28">
            <v>1.7570732920548846</v>
          </cell>
          <cell r="O28">
            <v>18.268488436123352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топливо"/>
      <sheetName val="Тар.ст."/>
      <sheetName val="Цены на ГСМ"/>
      <sheetName val="МТЗ-80 без погрузчика"/>
      <sheetName val="МТЗ-80 без погрузчикавд"/>
      <sheetName val="МТЗ-82 без погрузчика"/>
      <sheetName val="МТЗ-82 без погрузчикавд"/>
      <sheetName val="МТЗ-82 с погрузчиком"/>
      <sheetName val="МТЗ-82 с погрузчикомвд"/>
      <sheetName val="МТЗ-82 со щеткой"/>
      <sheetName val="МТЗ-82 со щеткойвд"/>
      <sheetName val="МТЗ-82 с МП-2,5М"/>
      <sheetName val="МТЗ-82 с МП-2,5Мвд"/>
      <sheetName val="МТЗ-82 с МПУ HAMARAT"/>
      <sheetName val="МТЗ-82 с МПУ HAMARATвд"/>
      <sheetName val="МПТ-464.1"/>
      <sheetName val="МПТ-464.1вд"/>
      <sheetName val="Машина рубильная"/>
      <sheetName val="Машина рубильнаявд"/>
      <sheetName val="МТЗ-82 с косилкой КНД-210"/>
      <sheetName val="МТЗ-82 с косилкой КНД-210вд"/>
      <sheetName val="МТЗ-82 с пескоразбр."/>
      <sheetName val="МТЗ-82 с пескоразбр.вд"/>
      <sheetName val="МТЗ-82 с бочкой для полива"/>
      <sheetName val="МТЗ-82 с бочкой для поливавд"/>
      <sheetName val="ДЗ-133 МТЗ-80 трактор-погрузчик"/>
      <sheetName val="ДЗ-133 МТЗ-80 трактор-погрувд"/>
      <sheetName val="Амкодор 134-01 МТЗ-82.1 погруз "/>
      <sheetName val="Амкодор 134-01 МТЗ-82.1 погвд"/>
      <sheetName val="Амкодор 342С-04 погрузчик унив."/>
      <sheetName val="Амкодор 342С-04 погрузчик увд"/>
      <sheetName val="Амкодор Форвардер"/>
      <sheetName val="Амкодор Форвардервд"/>
      <sheetName val="SL 30W погрузчик"/>
      <sheetName val="SL 30W погрузчиквд"/>
      <sheetName val="HELI CPCD 35 погрузчик"/>
      <sheetName val="HELI CPCD 35 погрузчиквд"/>
      <sheetName val="МТЗ-82п трактор-экскаватор"/>
      <sheetName val="МТЗ-82п трактор-экскаваторвд"/>
      <sheetName val="ЭО 2621 экскаватор"/>
      <sheetName val="ЭО 2621 экскаваторвд"/>
      <sheetName val="ЭО 3323 эскаватор"/>
      <sheetName val="ЭО 3323 эскаваторвд"/>
      <sheetName val="ЭО ЕК14"/>
      <sheetName val="ЭО ЕК14вд"/>
      <sheetName val="Амкодор 702 ЕА эскаватор-по 1"/>
      <sheetName val="Амкодор 702 ЕА эскаватор-повд"/>
      <sheetName val="Т-40 трактор"/>
      <sheetName val="Т-40 трактор вд"/>
      <sheetName val="Т-16 МГ трактор (вышка АГП-7)"/>
      <sheetName val="Т-16 МГ трактор (вышка АГП-вд"/>
      <sheetName val="Беларус 320 МК"/>
      <sheetName val="Беларус 320 МКвд"/>
      <sheetName val="МТЗ-320 МК  с косилкой КН-1700"/>
      <sheetName val="МТЗ-320 МК  с косилкой КН-17 вд"/>
      <sheetName val="ДЗ-122 автогрейдер"/>
      <sheetName val="ДЗ-122 автогрейдервд"/>
      <sheetName val="Т-170 бульдозер"/>
      <sheetName val="Т-170 бульдозервд"/>
      <sheetName val="ДТ-75Н бульдозер"/>
      <sheetName val="ДТ-75Н бульдозервд"/>
      <sheetName val="SHANTUI SD16 бульдозер"/>
      <sheetName val="SHANTUI SD16 бульдозервд"/>
    </sheetNames>
    <sheetDataSet>
      <sheetData sheetId="3">
        <row r="24">
          <cell r="K24">
            <v>25.34806820261259</v>
          </cell>
          <cell r="M24">
            <v>29.601265210833006</v>
          </cell>
        </row>
      </sheetData>
      <sheetData sheetId="5">
        <row r="25">
          <cell r="K25">
            <v>29.609151071002504</v>
          </cell>
          <cell r="M25">
            <v>33.564119629222915</v>
          </cell>
        </row>
      </sheetData>
      <sheetData sheetId="7">
        <row r="24">
          <cell r="K24">
            <v>31.261507299521462</v>
          </cell>
          <cell r="M24">
            <v>35.21647585774188</v>
          </cell>
          <cell r="O24">
            <v>28.577451249521467</v>
          </cell>
        </row>
      </sheetData>
      <sheetData sheetId="9">
        <row r="27">
          <cell r="K27">
            <v>25.57813600553999</v>
          </cell>
          <cell r="M27">
            <v>31.542705005539986</v>
          </cell>
          <cell r="O27">
            <v>32.43739035553999</v>
          </cell>
        </row>
      </sheetData>
      <sheetData sheetId="11">
        <row r="27">
          <cell r="K27">
            <v>29.15687740553999</v>
          </cell>
          <cell r="M27">
            <v>25.57813600553999</v>
          </cell>
        </row>
      </sheetData>
      <sheetData sheetId="13">
        <row r="27">
          <cell r="K27">
            <v>30.041700774614952</v>
          </cell>
          <cell r="M27">
            <v>32.91868989768287</v>
          </cell>
        </row>
      </sheetData>
      <sheetData sheetId="15">
        <row r="27">
          <cell r="K27">
            <v>47.39513846479136</v>
          </cell>
          <cell r="M27">
            <v>36.36068581479135</v>
          </cell>
        </row>
      </sheetData>
      <sheetData sheetId="17">
        <row r="25">
          <cell r="K25">
            <v>86.18619013290981</v>
          </cell>
          <cell r="M25">
            <v>124.95030814510494</v>
          </cell>
        </row>
      </sheetData>
      <sheetData sheetId="19">
        <row r="27">
          <cell r="K27">
            <v>29.15687740553999</v>
          </cell>
          <cell r="M27">
            <v>29.753334305539987</v>
          </cell>
        </row>
      </sheetData>
      <sheetData sheetId="21">
        <row r="27">
          <cell r="K27">
            <v>30.48298396291704</v>
          </cell>
          <cell r="M27">
            <v>34.359953812917034</v>
          </cell>
        </row>
      </sheetData>
      <sheetData sheetId="23">
        <row r="27">
          <cell r="K27">
            <v>29.15687740553999</v>
          </cell>
          <cell r="M27">
            <v>18.718881655539985</v>
          </cell>
        </row>
      </sheetData>
      <sheetData sheetId="25">
        <row r="27">
          <cell r="K27">
            <v>29.082161573965124</v>
          </cell>
          <cell r="M27">
            <v>30.65130253218554</v>
          </cell>
          <cell r="O27">
            <v>26.398105523965132</v>
          </cell>
        </row>
      </sheetData>
      <sheetData sheetId="27">
        <row r="27">
          <cell r="K27">
            <v>30.741293528609937</v>
          </cell>
          <cell r="M27">
            <v>35.304808986830345</v>
          </cell>
          <cell r="O27">
            <v>28.057237478609938</v>
          </cell>
        </row>
      </sheetData>
      <sheetData sheetId="29">
        <row r="27">
          <cell r="K27">
            <v>52.657527384474264</v>
          </cell>
          <cell r="M27">
            <v>51.16638513447427</v>
          </cell>
          <cell r="O27">
            <v>48.78055753447427</v>
          </cell>
        </row>
      </sheetData>
      <sheetData sheetId="31">
        <row r="28">
          <cell r="Y28">
            <v>4.656293057607894</v>
          </cell>
          <cell r="AA28">
            <v>5.820366322009868</v>
          </cell>
          <cell r="AC28">
            <v>6.984439586411841</v>
          </cell>
        </row>
      </sheetData>
      <sheetData sheetId="33">
        <row r="27">
          <cell r="K27">
            <v>42.62172438993126</v>
          </cell>
          <cell r="M27">
            <v>39.63943988993127</v>
          </cell>
        </row>
      </sheetData>
      <sheetData sheetId="35">
        <row r="26">
          <cell r="K26">
            <v>18.842030341937665</v>
          </cell>
        </row>
      </sheetData>
      <sheetData sheetId="37">
        <row r="27">
          <cell r="K27">
            <v>29.840774538824792</v>
          </cell>
          <cell r="M27">
            <v>25.963804688824794</v>
          </cell>
          <cell r="O27">
            <v>27.15671848882479</v>
          </cell>
        </row>
      </sheetData>
      <sheetData sheetId="39">
        <row r="27">
          <cell r="K27">
            <v>29.82265639067664</v>
          </cell>
          <cell r="M27">
            <v>25.945686540676643</v>
          </cell>
          <cell r="O27">
            <v>27.13860034067664</v>
          </cell>
        </row>
      </sheetData>
      <sheetData sheetId="41">
        <row r="27">
          <cell r="K27">
            <v>44.472443270934505</v>
          </cell>
        </row>
      </sheetData>
      <sheetData sheetId="43">
        <row r="27">
          <cell r="K27">
            <v>35.34984298760117</v>
          </cell>
        </row>
      </sheetData>
      <sheetData sheetId="45">
        <row r="27">
          <cell r="M27">
            <v>33.525294902066264</v>
          </cell>
          <cell r="O27">
            <v>28.157182802066266</v>
          </cell>
          <cell r="Q27">
            <v>29.35009660206627</v>
          </cell>
          <cell r="S27">
            <v>28.753639702066266</v>
          </cell>
        </row>
      </sheetData>
      <sheetData sheetId="47">
        <row r="27">
          <cell r="K27">
            <v>21.144459144357942</v>
          </cell>
          <cell r="M27">
            <v>21.237908593319098</v>
          </cell>
        </row>
      </sheetData>
      <sheetData sheetId="49">
        <row r="27">
          <cell r="K27">
            <v>18.279065985584904</v>
          </cell>
        </row>
      </sheetData>
      <sheetData sheetId="51">
        <row r="27">
          <cell r="K27">
            <v>15.251960143273612</v>
          </cell>
          <cell r="M27">
            <v>18.234244643273612</v>
          </cell>
          <cell r="O27">
            <v>20.62007224327361</v>
          </cell>
        </row>
      </sheetData>
      <sheetData sheetId="53">
        <row r="27">
          <cell r="M27">
            <v>17.63778774327361</v>
          </cell>
        </row>
      </sheetData>
      <sheetData sheetId="55">
        <row r="26">
          <cell r="K26">
            <v>37.188021993834234</v>
          </cell>
          <cell r="M26">
            <v>47.02956084383423</v>
          </cell>
        </row>
      </sheetData>
      <sheetData sheetId="59">
        <row r="25">
          <cell r="K25">
            <v>34.98197974552746</v>
          </cell>
        </row>
      </sheetData>
      <sheetData sheetId="61">
        <row r="25">
          <cell r="K25">
            <v>52.44568306875519</v>
          </cell>
          <cell r="O25">
            <v>75.29063051875518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на топливо"/>
      <sheetName val="Тар. ст."/>
      <sheetName val="Цены на матер."/>
      <sheetName val="Бензопила"/>
      <sheetName val="Бензопилавд"/>
      <sheetName val="Бензокоса"/>
      <sheetName val="Бензокосавд"/>
      <sheetName val="Бензорез"/>
      <sheetName val="Бензорезвд"/>
      <sheetName val="Каток"/>
      <sheetName val="Катоквд"/>
      <sheetName val="Компрессор ПКС 5,25"/>
      <sheetName val="Компрессор ПКС 5,25вд"/>
      <sheetName val="Сварочный агрегат АДД-4001У1"/>
      <sheetName val="Сварочный агрегат АДД-4001У1вд"/>
      <sheetName val="Сварочный генератор Wagt 220 DS"/>
      <sheetName val="Сварочный генератор Wagt 22вд"/>
      <sheetName val="Сварочный генерSDMOVX2207.5"/>
      <sheetName val="Сварочный генерSDMOVX2207.5вд"/>
      <sheetName val="Мотопомпа"/>
      <sheetName val="Мотопомпавд"/>
      <sheetName val="Свар. генератор Endress ESE-804"/>
      <sheetName val="Свар. генератор Endress ESE вд"/>
    </sheetNames>
    <sheetDataSet>
      <sheetData sheetId="3">
        <row r="22">
          <cell r="C22">
            <v>18.9</v>
          </cell>
        </row>
      </sheetData>
      <sheetData sheetId="5">
        <row r="23">
          <cell r="C23">
            <v>16.99</v>
          </cell>
        </row>
      </sheetData>
      <sheetData sheetId="7">
        <row r="23">
          <cell r="C23">
            <v>34.04</v>
          </cell>
        </row>
      </sheetData>
      <sheetData sheetId="9">
        <row r="23">
          <cell r="C23">
            <v>21.75</v>
          </cell>
        </row>
      </sheetData>
      <sheetData sheetId="11">
        <row r="23">
          <cell r="C23">
            <v>27.86</v>
          </cell>
        </row>
      </sheetData>
      <sheetData sheetId="13">
        <row r="23">
          <cell r="C23">
            <v>24.78</v>
          </cell>
        </row>
      </sheetData>
      <sheetData sheetId="15">
        <row r="23">
          <cell r="C23">
            <v>21.3</v>
          </cell>
        </row>
      </sheetData>
      <sheetData sheetId="17">
        <row r="23">
          <cell r="C23">
            <v>21.1</v>
          </cell>
        </row>
      </sheetData>
      <sheetData sheetId="19">
        <row r="23">
          <cell r="C23">
            <v>19.11</v>
          </cell>
        </row>
      </sheetData>
      <sheetData sheetId="21">
        <row r="23">
          <cell r="C23">
            <v>22.17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14"/>
  <sheetViews>
    <sheetView tabSelected="1" zoomScale="130" zoomScaleNormal="130" zoomScalePageLayoutView="0" workbookViewId="0" topLeftCell="A182">
      <selection activeCell="B103" sqref="B103:B105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23.28125" style="0" customWidth="1"/>
    <col min="4" max="4" width="9.57421875" style="0" customWidth="1"/>
    <col min="5" max="5" width="9.140625" style="0" customWidth="1"/>
    <col min="6" max="6" width="11.7109375" style="0" customWidth="1"/>
  </cols>
  <sheetData>
    <row r="1" spans="1:6" ht="19.5">
      <c r="A1" s="1"/>
      <c r="E1" s="1" t="s">
        <v>0</v>
      </c>
      <c r="F1" s="1"/>
    </row>
    <row r="2" spans="1:7" ht="20.25" customHeight="1">
      <c r="A2" s="2"/>
      <c r="B2" s="53" t="s">
        <v>142</v>
      </c>
      <c r="C2" s="53"/>
      <c r="D2" s="53"/>
      <c r="E2" s="53"/>
      <c r="F2" s="53"/>
      <c r="G2" s="36"/>
    </row>
    <row r="3" spans="1:6" ht="27" customHeight="1">
      <c r="A3" s="2"/>
      <c r="C3" s="23"/>
      <c r="D3" s="23"/>
      <c r="E3" s="23"/>
      <c r="F3" s="2" t="s">
        <v>143</v>
      </c>
    </row>
    <row r="4" spans="1:6" ht="21.75" customHeight="1">
      <c r="A4" s="2"/>
      <c r="D4" s="67" t="s">
        <v>146</v>
      </c>
      <c r="E4" s="67"/>
      <c r="F4" s="67"/>
    </row>
    <row r="5" spans="1:6" ht="21.75" customHeight="1">
      <c r="A5" s="2"/>
      <c r="D5" s="29"/>
      <c r="E5" s="29"/>
      <c r="F5" s="29"/>
    </row>
    <row r="6" spans="1:6" ht="21.75" customHeight="1">
      <c r="A6" s="2"/>
      <c r="D6" s="29"/>
      <c r="E6" s="29"/>
      <c r="F6" s="29"/>
    </row>
    <row r="7" spans="1:6" ht="21.75" customHeight="1">
      <c r="A7" s="2"/>
      <c r="D7" s="29"/>
      <c r="E7" s="29"/>
      <c r="F7" s="29"/>
    </row>
    <row r="8" spans="1:3" ht="18.75">
      <c r="A8" s="24" t="s">
        <v>144</v>
      </c>
      <c r="B8" s="25"/>
      <c r="C8" s="25"/>
    </row>
    <row r="9" spans="1:6" ht="18.75">
      <c r="A9" s="30" t="s">
        <v>1</v>
      </c>
      <c r="B9" s="30"/>
      <c r="C9" s="30"/>
      <c r="D9" s="30"/>
      <c r="E9" s="30"/>
      <c r="F9" s="30"/>
    </row>
    <row r="10" spans="1:6" ht="18.75">
      <c r="A10" s="24" t="s">
        <v>2</v>
      </c>
      <c r="B10" s="25"/>
      <c r="C10" s="25"/>
      <c r="D10" s="66" t="s">
        <v>145</v>
      </c>
      <c r="E10" s="66"/>
      <c r="F10" s="66"/>
    </row>
    <row r="11" ht="15">
      <c r="A11" s="3"/>
    </row>
    <row r="12" spans="1:6" ht="55.5" customHeight="1">
      <c r="A12" s="17" t="s">
        <v>100</v>
      </c>
      <c r="B12" s="17" t="s">
        <v>3</v>
      </c>
      <c r="C12" s="17" t="s">
        <v>4</v>
      </c>
      <c r="D12" s="17" t="s">
        <v>99</v>
      </c>
      <c r="E12" s="17" t="s">
        <v>101</v>
      </c>
      <c r="F12" s="17" t="s">
        <v>102</v>
      </c>
    </row>
    <row r="13" spans="1:6" ht="16.5" customHeight="1">
      <c r="A13" s="58">
        <v>1</v>
      </c>
      <c r="B13" s="65" t="s">
        <v>138</v>
      </c>
      <c r="C13" s="5" t="s">
        <v>38</v>
      </c>
      <c r="D13" s="32">
        <f>'[1]Фольксваген автобус1'!$M$32</f>
        <v>20.79514069732437</v>
      </c>
      <c r="E13" s="33">
        <f>D13*20%</f>
        <v>4.1590281394648745</v>
      </c>
      <c r="F13" s="34">
        <f>D13+E13+0.01</f>
        <v>24.964168836789245</v>
      </c>
    </row>
    <row r="14" spans="1:6" ht="15" customHeight="1">
      <c r="A14" s="58"/>
      <c r="B14" s="65"/>
      <c r="C14" s="5" t="s">
        <v>37</v>
      </c>
      <c r="D14" s="32">
        <f>'[1]Фольксваген автобус1'!$N$32</f>
        <v>0.5190027176297456</v>
      </c>
      <c r="E14" s="33">
        <f aca="true" t="shared" si="0" ref="E14:E32">D14*20%</f>
        <v>0.10380054352594913</v>
      </c>
      <c r="F14" s="34">
        <f aca="true" t="shared" si="1" ref="F14:F24">D14+E14</f>
        <v>0.6228032611556947</v>
      </c>
    </row>
    <row r="15" spans="1:6" ht="15" customHeight="1">
      <c r="A15" s="46">
        <f>A13+1</f>
        <v>2</v>
      </c>
      <c r="B15" s="55" t="s">
        <v>72</v>
      </c>
      <c r="C15" s="5" t="s">
        <v>38</v>
      </c>
      <c r="D15" s="32">
        <f>'[1]КИА Сорента легк. джип1'!$M$32</f>
        <v>17.495341373116286</v>
      </c>
      <c r="E15" s="33">
        <f t="shared" si="0"/>
        <v>3.4990682746232573</v>
      </c>
      <c r="F15" s="34">
        <f>D15+E15+0.01</f>
        <v>21.004409647739546</v>
      </c>
    </row>
    <row r="16" spans="1:6" ht="15" customHeight="1">
      <c r="A16" s="48"/>
      <c r="B16" s="56"/>
      <c r="C16" s="5" t="s">
        <v>37</v>
      </c>
      <c r="D16" s="32">
        <f>'[1]КИА Сорента легк. джип1'!$N$32</f>
        <v>0.4968069263821992</v>
      </c>
      <c r="E16" s="33">
        <f t="shared" si="0"/>
        <v>0.09936138527643984</v>
      </c>
      <c r="F16" s="34">
        <f t="shared" si="1"/>
        <v>0.596168311658639</v>
      </c>
    </row>
    <row r="17" spans="1:6" ht="15" customHeight="1">
      <c r="A17" s="46">
        <f>A15+1</f>
        <v>3</v>
      </c>
      <c r="B17" s="65" t="s">
        <v>83</v>
      </c>
      <c r="C17" s="5" t="s">
        <v>38</v>
      </c>
      <c r="D17" s="32">
        <f>'[1]КИА РИО легк. седан1'!$M$32</f>
        <v>16.397554915245554</v>
      </c>
      <c r="E17" s="33">
        <f t="shared" si="0"/>
        <v>3.2795109830491107</v>
      </c>
      <c r="F17" s="34">
        <f t="shared" si="1"/>
        <v>19.677065898294664</v>
      </c>
    </row>
    <row r="18" spans="1:6" ht="15" customHeight="1">
      <c r="A18" s="48"/>
      <c r="B18" s="65"/>
      <c r="C18" s="5" t="s">
        <v>37</v>
      </c>
      <c r="D18" s="32">
        <f>'[1]КИА РИО легк. седан1'!$N$32</f>
        <v>0.49050554263307233</v>
      </c>
      <c r="E18" s="33">
        <f t="shared" si="0"/>
        <v>0.09810110852661447</v>
      </c>
      <c r="F18" s="34">
        <f t="shared" si="1"/>
        <v>0.5886066511596868</v>
      </c>
    </row>
    <row r="19" spans="1:6" ht="15.75" customHeight="1">
      <c r="A19" s="46">
        <f>A17+1</f>
        <v>4</v>
      </c>
      <c r="B19" s="55" t="s">
        <v>13</v>
      </c>
      <c r="C19" s="5" t="s">
        <v>38</v>
      </c>
      <c r="D19" s="32">
        <f>'[1]ГАЗ 2217-5244 автобус1'!$M$32</f>
        <v>19.750277927384968</v>
      </c>
      <c r="E19" s="33">
        <f t="shared" si="0"/>
        <v>3.950055585476994</v>
      </c>
      <c r="F19" s="34">
        <f t="shared" si="1"/>
        <v>23.70033351286196</v>
      </c>
    </row>
    <row r="20" spans="1:6" ht="15" customHeight="1">
      <c r="A20" s="48"/>
      <c r="B20" s="56"/>
      <c r="C20" s="5" t="s">
        <v>37</v>
      </c>
      <c r="D20" s="32">
        <f>'[1]ГАЗ 2217-5244 автобус1'!$N$32</f>
        <v>0.6977535381849128</v>
      </c>
      <c r="E20" s="33">
        <f t="shared" si="0"/>
        <v>0.13955070763698257</v>
      </c>
      <c r="F20" s="34">
        <f t="shared" si="1"/>
        <v>0.8373042458218953</v>
      </c>
    </row>
    <row r="21" spans="1:6" ht="16.5" customHeight="1">
      <c r="A21" s="46">
        <f>A19+1</f>
        <v>5</v>
      </c>
      <c r="B21" s="55" t="s">
        <v>84</v>
      </c>
      <c r="C21" s="5" t="s">
        <v>38</v>
      </c>
      <c r="D21" s="32">
        <f>'[1]ПАЗ-3205-30 автобус вагон1'!$M$32</f>
        <v>19.851867084673913</v>
      </c>
      <c r="E21" s="33">
        <f>D21*20%</f>
        <v>3.9703734169347826</v>
      </c>
      <c r="F21" s="34">
        <f t="shared" si="1"/>
        <v>23.822240501608697</v>
      </c>
    </row>
    <row r="22" spans="1:6" ht="17.25" customHeight="1">
      <c r="A22" s="48"/>
      <c r="B22" s="56"/>
      <c r="C22" s="5" t="s">
        <v>37</v>
      </c>
      <c r="D22" s="32">
        <f>'[1]ПАЗ-3205-30 автобус вагон1'!$N$32</f>
        <v>0.9706111895776697</v>
      </c>
      <c r="E22" s="33">
        <f>D22*20%</f>
        <v>0.19412223791553396</v>
      </c>
      <c r="F22" s="34">
        <f t="shared" si="1"/>
        <v>1.1647334274932035</v>
      </c>
    </row>
    <row r="23" spans="1:6" ht="18.75" customHeight="1">
      <c r="A23" s="46">
        <f>A21+1</f>
        <v>6</v>
      </c>
      <c r="B23" s="55" t="s">
        <v>6</v>
      </c>
      <c r="C23" s="5" t="s">
        <v>38</v>
      </c>
      <c r="D23" s="32">
        <f>'[1]ГАЗ 2705-541 гр.пас.фургон1'!$M$34</f>
        <v>15.948608147951168</v>
      </c>
      <c r="E23" s="33">
        <f t="shared" si="0"/>
        <v>3.1897216295902338</v>
      </c>
      <c r="F23" s="34">
        <f t="shared" si="1"/>
        <v>19.1383297775414</v>
      </c>
    </row>
    <row r="24" spans="1:6" ht="19.5" customHeight="1">
      <c r="A24" s="48"/>
      <c r="B24" s="56"/>
      <c r="C24" s="5" t="s">
        <v>37</v>
      </c>
      <c r="D24" s="32">
        <f>'[1]ГАЗ 2705-541 гр.пас.фургон1'!$N$34</f>
        <v>0.9098780800062494</v>
      </c>
      <c r="E24" s="33">
        <f t="shared" si="0"/>
        <v>0.1819756160012499</v>
      </c>
      <c r="F24" s="34">
        <f t="shared" si="1"/>
        <v>1.0918536960074992</v>
      </c>
    </row>
    <row r="25" spans="1:6" ht="19.5" customHeight="1">
      <c r="A25" s="46">
        <f>A23+1</f>
        <v>7</v>
      </c>
      <c r="B25" s="55" t="s">
        <v>8</v>
      </c>
      <c r="C25" s="5" t="s">
        <v>38</v>
      </c>
      <c r="D25" s="32">
        <f>'[1]УАЗ 390902 гр. пас. фургон1'!$M$34</f>
        <v>16.72436356050992</v>
      </c>
      <c r="E25" s="33">
        <f t="shared" si="0"/>
        <v>3.3448727121019846</v>
      </c>
      <c r="F25" s="34">
        <f>D25+E25-0.01</f>
        <v>20.059236272611905</v>
      </c>
    </row>
    <row r="26" spans="1:6" ht="18" customHeight="1">
      <c r="A26" s="48"/>
      <c r="B26" s="62"/>
      <c r="C26" s="5" t="s">
        <v>37</v>
      </c>
      <c r="D26" s="32">
        <f>'[1]УАЗ 390902 гр. пас. фургон1'!$N$34</f>
        <v>0.6639435389969403</v>
      </c>
      <c r="E26" s="33">
        <f t="shared" si="0"/>
        <v>0.13278870779938806</v>
      </c>
      <c r="F26" s="34">
        <f>D26+E26-0.01</f>
        <v>0.7867322467963282</v>
      </c>
    </row>
    <row r="27" spans="1:6" ht="18" customHeight="1">
      <c r="A27" s="46">
        <f>A25+1</f>
        <v>8</v>
      </c>
      <c r="B27" s="55" t="s">
        <v>73</v>
      </c>
      <c r="C27" s="5" t="s">
        <v>38</v>
      </c>
      <c r="D27" s="32">
        <f>'[1]УАЗ 390945-421 гр. пассаж1'!$M$36</f>
        <v>17.118476937806832</v>
      </c>
      <c r="E27" s="33">
        <f t="shared" si="0"/>
        <v>3.4236953875613665</v>
      </c>
      <c r="F27" s="34">
        <f>D27+E27</f>
        <v>20.5421723253682</v>
      </c>
    </row>
    <row r="28" spans="1:6" ht="17.25" customHeight="1">
      <c r="A28" s="48"/>
      <c r="B28" s="56"/>
      <c r="C28" s="5" t="s">
        <v>37</v>
      </c>
      <c r="D28" s="32">
        <f>'[1]УАЗ 390945-421 гр. пассаж1'!$N$36</f>
        <v>0.6528340004196248</v>
      </c>
      <c r="E28" s="33">
        <f t="shared" si="0"/>
        <v>0.13056680008392496</v>
      </c>
      <c r="F28" s="34">
        <f>D28+E28</f>
        <v>0.7834008005035498</v>
      </c>
    </row>
    <row r="29" spans="1:6" ht="17.25" customHeight="1">
      <c r="A29" s="46">
        <f>A27+1</f>
        <v>9</v>
      </c>
      <c r="B29" s="55" t="s">
        <v>139</v>
      </c>
      <c r="C29" s="5" t="s">
        <v>38</v>
      </c>
      <c r="D29" s="32">
        <f>'[1]УАЗ 39621 гр. пас. вагон1'!$M$34</f>
        <v>16.72436356050992</v>
      </c>
      <c r="E29" s="33">
        <f>D29*20%</f>
        <v>3.3448727121019846</v>
      </c>
      <c r="F29" s="34">
        <f>D29+E29-0.01</f>
        <v>20.059236272611905</v>
      </c>
    </row>
    <row r="30" spans="1:6" ht="18.75" customHeight="1">
      <c r="A30" s="48"/>
      <c r="B30" s="56"/>
      <c r="C30" s="5" t="s">
        <v>37</v>
      </c>
      <c r="D30" s="32">
        <f>'[1]УАЗ 39621 гр. пас. вагон1'!$N$34</f>
        <v>0.6776643085875834</v>
      </c>
      <c r="E30" s="33">
        <f>D30*20%</f>
        <v>0.1355328617175167</v>
      </c>
      <c r="F30" s="34">
        <f>D30+E30+0.01</f>
        <v>0.8231971703051001</v>
      </c>
    </row>
    <row r="31" spans="1:6" ht="15" customHeight="1">
      <c r="A31" s="46">
        <f>A29+1</f>
        <v>10</v>
      </c>
      <c r="B31" s="55" t="s">
        <v>126</v>
      </c>
      <c r="C31" s="5" t="s">
        <v>38</v>
      </c>
      <c r="D31" s="32">
        <f>'[1]УАЗ 3303 гр. бортовой1'!$M$34</f>
        <v>16.45881345183092</v>
      </c>
      <c r="E31" s="33">
        <f t="shared" si="0"/>
        <v>3.291762690366184</v>
      </c>
      <c r="F31" s="34">
        <f>D31+E31</f>
        <v>19.750576142197104</v>
      </c>
    </row>
    <row r="32" spans="1:6" ht="15" customHeight="1">
      <c r="A32" s="48"/>
      <c r="B32" s="56"/>
      <c r="C32" s="5" t="s">
        <v>37</v>
      </c>
      <c r="D32" s="32">
        <f>'[1]УАЗ 3303 гр. бортовой1'!$N$34</f>
        <v>0.6858136786545859</v>
      </c>
      <c r="E32" s="33">
        <f t="shared" si="0"/>
        <v>0.13716273573091717</v>
      </c>
      <c r="F32" s="34">
        <f>D32+E32+0.01</f>
        <v>0.8329764143855031</v>
      </c>
    </row>
    <row r="33" spans="1:6" ht="18" customHeight="1">
      <c r="A33" s="46">
        <f>A31+1</f>
        <v>11</v>
      </c>
      <c r="B33" s="55" t="s">
        <v>103</v>
      </c>
      <c r="C33" s="5" t="s">
        <v>38</v>
      </c>
      <c r="D33" s="32">
        <f>'[1]УАЗ 3303 гр. бортовой1 Копат.'!$M$34</f>
        <v>16.328379516510577</v>
      </c>
      <c r="E33" s="33">
        <f aca="true" t="shared" si="2" ref="E33:E191">D33*20%</f>
        <v>3.2656759033021157</v>
      </c>
      <c r="F33" s="34">
        <f>D33+E33+0.01</f>
        <v>19.604055419812692</v>
      </c>
    </row>
    <row r="34" spans="1:6" ht="18" customHeight="1">
      <c r="A34" s="48"/>
      <c r="B34" s="56"/>
      <c r="C34" s="5" t="s">
        <v>37</v>
      </c>
      <c r="D34" s="32">
        <f>'[1]УАЗ 3303 гр. бортовой1 Копат.'!$N$34</f>
        <v>0.7467598226545858</v>
      </c>
      <c r="E34" s="33">
        <f t="shared" si="2"/>
        <v>0.14935196453091718</v>
      </c>
      <c r="F34" s="34">
        <f>D34+E34</f>
        <v>0.896111787185503</v>
      </c>
    </row>
    <row r="35" spans="1:6" ht="17.25" customHeight="1">
      <c r="A35" s="46">
        <f>A33+1</f>
        <v>12</v>
      </c>
      <c r="B35" s="63" t="s">
        <v>127</v>
      </c>
      <c r="C35" s="5" t="s">
        <v>38</v>
      </c>
      <c r="D35" s="35">
        <f>'[1]ГАЗ 53 гр. бортовой1'!$M$34</f>
        <v>17.0922101676441</v>
      </c>
      <c r="E35" s="33">
        <f t="shared" si="2"/>
        <v>3.4184420335288204</v>
      </c>
      <c r="F35" s="34">
        <f>D35+E35</f>
        <v>20.51065220117292</v>
      </c>
    </row>
    <row r="36" spans="1:6" ht="18.75" customHeight="1">
      <c r="A36" s="48"/>
      <c r="B36" s="64"/>
      <c r="C36" s="5" t="s">
        <v>37</v>
      </c>
      <c r="D36" s="32">
        <f>'[1]ГАЗ 53 гр. бортовой1'!$N$34</f>
        <v>1.1437612007017917</v>
      </c>
      <c r="E36" s="33">
        <f t="shared" si="2"/>
        <v>0.22875224014035833</v>
      </c>
      <c r="F36" s="34">
        <f>D36+E36</f>
        <v>1.37251344084215</v>
      </c>
    </row>
    <row r="37" spans="1:6" ht="18" customHeight="1">
      <c r="A37" s="46">
        <f>A35+1</f>
        <v>13</v>
      </c>
      <c r="B37" s="43" t="s">
        <v>128</v>
      </c>
      <c r="C37" s="5" t="s">
        <v>38</v>
      </c>
      <c r="D37" s="32">
        <f>'[1]ЗИЛ 130 гр. бортовой1вд'!$M$34</f>
        <v>22.471519674759783</v>
      </c>
      <c r="E37" s="33">
        <f t="shared" si="2"/>
        <v>4.494303934951957</v>
      </c>
      <c r="F37" s="34">
        <f>D37+E37-0.01</f>
        <v>26.95582360971174</v>
      </c>
    </row>
    <row r="38" spans="1:6" ht="17.25" customHeight="1">
      <c r="A38" s="48"/>
      <c r="B38" s="45"/>
      <c r="C38" s="5" t="s">
        <v>37</v>
      </c>
      <c r="D38" s="32">
        <f>'[1]ЗИЛ 130 гр. бортовой1вд'!$N$34</f>
        <v>1.3263755292160724</v>
      </c>
      <c r="E38" s="33">
        <f t="shared" si="2"/>
        <v>0.2652751058432145</v>
      </c>
      <c r="F38" s="34">
        <f>D38+E38+0.01</f>
        <v>1.601650635059287</v>
      </c>
    </row>
    <row r="39" spans="1:6" ht="20.25" customHeight="1">
      <c r="A39" s="46">
        <f>A37+1</f>
        <v>14</v>
      </c>
      <c r="B39" s="43" t="s">
        <v>14</v>
      </c>
      <c r="C39" s="5" t="s">
        <v>38</v>
      </c>
      <c r="D39" s="32">
        <f>'[1]ЗИЛ 131 гр. бортовой1'!$M$34</f>
        <v>18.1124506255559</v>
      </c>
      <c r="E39" s="33">
        <f t="shared" si="2"/>
        <v>3.6224901251111805</v>
      </c>
      <c r="F39" s="34">
        <f>D39+E39</f>
        <v>21.734940750667082</v>
      </c>
    </row>
    <row r="40" spans="1:6" ht="18" customHeight="1">
      <c r="A40" s="48"/>
      <c r="B40" s="45"/>
      <c r="C40" s="5" t="s">
        <v>37</v>
      </c>
      <c r="D40" s="32">
        <f>'[1]ЗИЛ 131 гр. бортовой1'!$N$34</f>
        <v>1.4741002856694982</v>
      </c>
      <c r="E40" s="33">
        <f t="shared" si="2"/>
        <v>0.29482005713389964</v>
      </c>
      <c r="F40" s="34">
        <f>D40+E40-0.01</f>
        <v>1.758920342803398</v>
      </c>
    </row>
    <row r="41" spans="1:6" ht="18.75" customHeight="1">
      <c r="A41" s="46">
        <f>A39+1</f>
        <v>15</v>
      </c>
      <c r="B41" s="43" t="s">
        <v>15</v>
      </c>
      <c r="C41" s="5" t="s">
        <v>38</v>
      </c>
      <c r="D41" s="32">
        <f>'[1]КАМАЗ 4310 гр. бортовой1'!$M$35</f>
        <v>19.47878164350956</v>
      </c>
      <c r="E41" s="33">
        <f t="shared" si="2"/>
        <v>3.8957563287019124</v>
      </c>
      <c r="F41" s="34">
        <f>D41+E41+0.01</f>
        <v>23.384537972211472</v>
      </c>
    </row>
    <row r="42" spans="1:6" ht="15.75" customHeight="1">
      <c r="A42" s="48"/>
      <c r="B42" s="45"/>
      <c r="C42" s="5" t="s">
        <v>37</v>
      </c>
      <c r="D42" s="32">
        <f>'[1]КАМАЗ 4310 гр. бортовой1'!$N$35</f>
        <v>1.6644546791817636</v>
      </c>
      <c r="E42" s="33">
        <f t="shared" si="2"/>
        <v>0.33289093583635276</v>
      </c>
      <c r="F42" s="34">
        <f>D42+E42-0.01</f>
        <v>1.9873456150181164</v>
      </c>
    </row>
    <row r="43" spans="1:6" ht="17.25" customHeight="1">
      <c r="A43" s="46">
        <f>A41+1</f>
        <v>16</v>
      </c>
      <c r="B43" s="43" t="s">
        <v>16</v>
      </c>
      <c r="C43" s="5" t="s">
        <v>38</v>
      </c>
      <c r="D43" s="35">
        <f>'[1]ГАЗ-3507 самосвал1'!$M$34</f>
        <v>17.45666829948369</v>
      </c>
      <c r="E43" s="33">
        <f t="shared" si="2"/>
        <v>3.4913336598967386</v>
      </c>
      <c r="F43" s="34">
        <f>D43+E43</f>
        <v>20.94800195938043</v>
      </c>
    </row>
    <row r="44" spans="1:6" ht="17.25" customHeight="1">
      <c r="A44" s="48"/>
      <c r="B44" s="45"/>
      <c r="C44" s="5" t="s">
        <v>37</v>
      </c>
      <c r="D44" s="32">
        <f>'[1]ГАЗ-3507 самосвал1'!$N$34</f>
        <v>1.1270652812212285</v>
      </c>
      <c r="E44" s="33">
        <f t="shared" si="2"/>
        <v>0.2254130562442457</v>
      </c>
      <c r="F44" s="34">
        <f>D44+E44+0.01</f>
        <v>1.3624783374654743</v>
      </c>
    </row>
    <row r="45" spans="1:6" ht="19.5" customHeight="1">
      <c r="A45" s="46">
        <f>A43+1</f>
        <v>17</v>
      </c>
      <c r="B45" s="43" t="s">
        <v>17</v>
      </c>
      <c r="C45" s="5" t="s">
        <v>38</v>
      </c>
      <c r="D45" s="32">
        <f>'[1]КАМАЗ самосвал1'!$M$34</f>
        <v>19.002529917285813</v>
      </c>
      <c r="E45" s="33">
        <f t="shared" si="2"/>
        <v>3.8005059834571626</v>
      </c>
      <c r="F45" s="34">
        <f>D45+E45</f>
        <v>22.803035900742977</v>
      </c>
    </row>
    <row r="46" spans="1:6" ht="17.25" customHeight="1">
      <c r="A46" s="48"/>
      <c r="B46" s="45"/>
      <c r="C46" s="5" t="s">
        <v>37</v>
      </c>
      <c r="D46" s="32">
        <f>'[1]КАМАЗ самосвал1'!$N$34</f>
        <v>1.6291488695196716</v>
      </c>
      <c r="E46" s="33">
        <f t="shared" si="2"/>
        <v>0.32582977390393436</v>
      </c>
      <c r="F46" s="34">
        <f>D46+E46+0.01</f>
        <v>1.964978643423606</v>
      </c>
    </row>
    <row r="47" spans="1:6" ht="20.25" customHeight="1">
      <c r="A47" s="46">
        <f>A45+1</f>
        <v>18</v>
      </c>
      <c r="B47" s="43" t="s">
        <v>76</v>
      </c>
      <c r="C47" s="5" t="s">
        <v>38</v>
      </c>
      <c r="D47" s="32">
        <f>'[1]КАМАЗ самосвал с приц1'!$M$34</f>
        <v>19.22</v>
      </c>
      <c r="E47" s="33">
        <f t="shared" si="2"/>
        <v>3.844</v>
      </c>
      <c r="F47" s="34">
        <f aca="true" t="shared" si="3" ref="F47:F53">D47+E47</f>
        <v>23.064</v>
      </c>
    </row>
    <row r="48" spans="1:6" ht="17.25" customHeight="1">
      <c r="A48" s="48"/>
      <c r="B48" s="45"/>
      <c r="C48" s="5" t="s">
        <v>37</v>
      </c>
      <c r="D48" s="32">
        <f>'[1]КАМАЗ самосвал с приц1'!$N$34</f>
        <v>2.1</v>
      </c>
      <c r="E48" s="33">
        <f t="shared" si="2"/>
        <v>0.42000000000000004</v>
      </c>
      <c r="F48" s="34">
        <f t="shared" si="3"/>
        <v>2.52</v>
      </c>
    </row>
    <row r="49" spans="1:6" ht="21" customHeight="1">
      <c r="A49" s="46">
        <f>A47+1</f>
        <v>19</v>
      </c>
      <c r="B49" s="43" t="s">
        <v>114</v>
      </c>
      <c r="C49" s="5" t="s">
        <v>38</v>
      </c>
      <c r="D49" s="32">
        <f>'[1]МАЗ-5516А8-345 самосвал1'!$M$34</f>
        <v>23.35</v>
      </c>
      <c r="E49" s="33">
        <f t="shared" si="2"/>
        <v>4.670000000000001</v>
      </c>
      <c r="F49" s="34">
        <f t="shared" si="3"/>
        <v>28.020000000000003</v>
      </c>
    </row>
    <row r="50" spans="1:6" ht="20.25" customHeight="1">
      <c r="A50" s="48"/>
      <c r="B50" s="45"/>
      <c r="C50" s="5" t="s">
        <v>37</v>
      </c>
      <c r="D50" s="32">
        <f>'[1]МАЗ-5516А8-345 самосвал1'!$N$34</f>
        <v>2.23</v>
      </c>
      <c r="E50" s="33">
        <f t="shared" si="2"/>
        <v>0.446</v>
      </c>
      <c r="F50" s="34">
        <f t="shared" si="3"/>
        <v>2.676</v>
      </c>
    </row>
    <row r="51" spans="1:6" ht="21.75" customHeight="1">
      <c r="A51" s="46">
        <f>A49+1</f>
        <v>20</v>
      </c>
      <c r="B51" s="43" t="s">
        <v>18</v>
      </c>
      <c r="C51" s="5" t="s">
        <v>38</v>
      </c>
      <c r="D51" s="32">
        <f>'[1]МАЗ-5516А8-345самосвал с приц1 '!$N$34</f>
        <v>23.7</v>
      </c>
      <c r="E51" s="33">
        <f t="shared" si="2"/>
        <v>4.74</v>
      </c>
      <c r="F51" s="34">
        <f t="shared" si="3"/>
        <v>28.439999999999998</v>
      </c>
    </row>
    <row r="52" spans="1:6" ht="21" customHeight="1">
      <c r="A52" s="48"/>
      <c r="B52" s="45"/>
      <c r="C52" s="5" t="s">
        <v>37</v>
      </c>
      <c r="D52" s="32">
        <f>'[1]МАЗ-5516А8-345самосвал с приц1 '!$O$34</f>
        <v>3.09</v>
      </c>
      <c r="E52" s="33">
        <f t="shared" si="2"/>
        <v>0.618</v>
      </c>
      <c r="F52" s="34">
        <f t="shared" si="3"/>
        <v>3.7079999999999997</v>
      </c>
    </row>
    <row r="53" spans="1:6" ht="21" customHeight="1">
      <c r="A53" s="46">
        <f>A51+1</f>
        <v>21</v>
      </c>
      <c r="B53" s="43" t="s">
        <v>19</v>
      </c>
      <c r="C53" s="5" t="s">
        <v>38</v>
      </c>
      <c r="D53" s="32">
        <f>'[1]УРАЛ 375 гр. самосвал1'!$M$34</f>
        <v>18.316271520379797</v>
      </c>
      <c r="E53" s="33">
        <f t="shared" si="2"/>
        <v>3.6632543040759593</v>
      </c>
      <c r="F53" s="34">
        <f t="shared" si="3"/>
        <v>21.979525824455756</v>
      </c>
    </row>
    <row r="54" spans="1:6" ht="19.5" customHeight="1">
      <c r="A54" s="48"/>
      <c r="B54" s="45"/>
      <c r="C54" s="5" t="s">
        <v>37</v>
      </c>
      <c r="D54" s="32">
        <f>'[1]УРАЛ 375 гр. самосвал1'!$N$34</f>
        <v>1.672598351331937</v>
      </c>
      <c r="E54" s="33">
        <f t="shared" si="2"/>
        <v>0.3345196702663874</v>
      </c>
      <c r="F54" s="34">
        <f>D54+E54-0.01</f>
        <v>1.9971180215983242</v>
      </c>
    </row>
    <row r="55" spans="1:6" ht="22.5" customHeight="1">
      <c r="A55" s="46">
        <f>A53+1</f>
        <v>22</v>
      </c>
      <c r="B55" s="43" t="s">
        <v>20</v>
      </c>
      <c r="C55" s="5" t="s">
        <v>38</v>
      </c>
      <c r="D55" s="32">
        <f>'[1]МАЗ-5432 А5 гр.сед.тяг. пол1'!$M$34</f>
        <v>20.858972564355337</v>
      </c>
      <c r="E55" s="33">
        <f t="shared" si="2"/>
        <v>4.171794512871068</v>
      </c>
      <c r="F55" s="34">
        <f>D55+E55</f>
        <v>25.030767077226404</v>
      </c>
    </row>
    <row r="56" spans="1:6" ht="22.5" customHeight="1">
      <c r="A56" s="48"/>
      <c r="B56" s="45"/>
      <c r="C56" s="5" t="s">
        <v>37</v>
      </c>
      <c r="D56" s="32">
        <f>'[1]МАЗ-5432 А5 гр.сед.тяг. пол1'!$N$34</f>
        <v>2.2571807401974855</v>
      </c>
      <c r="E56" s="33">
        <f t="shared" si="2"/>
        <v>0.4514361480394971</v>
      </c>
      <c r="F56" s="34">
        <f>D56+E56</f>
        <v>2.7086168882369828</v>
      </c>
    </row>
    <row r="57" spans="1:6" ht="24.75" customHeight="1">
      <c r="A57" s="46">
        <f>A55+1</f>
        <v>23</v>
      </c>
      <c r="B57" s="43" t="s">
        <v>104</v>
      </c>
      <c r="C57" s="5" t="s">
        <v>38</v>
      </c>
      <c r="D57" s="32">
        <f>'[1]МАЗ-5432 А5 гр.сед.тяг плот1'!$M$33</f>
        <v>19.870775843043862</v>
      </c>
      <c r="E57" s="33">
        <f t="shared" si="2"/>
        <v>3.974155168608773</v>
      </c>
      <c r="F57" s="34">
        <f>D57+E57</f>
        <v>23.844931011652633</v>
      </c>
    </row>
    <row r="58" spans="1:6" ht="19.5" customHeight="1">
      <c r="A58" s="48"/>
      <c r="B58" s="45"/>
      <c r="C58" s="5" t="s">
        <v>37</v>
      </c>
      <c r="D58" s="32">
        <f>'[1]МАЗ-5432 А5 гр.сед.тяг плот1'!$N$33</f>
        <v>2.408052138371405</v>
      </c>
      <c r="E58" s="33">
        <f t="shared" si="2"/>
        <v>0.481610427674281</v>
      </c>
      <c r="F58" s="34">
        <f>D58+E58</f>
        <v>2.8896625660456863</v>
      </c>
    </row>
    <row r="59" spans="1:6" ht="20.25" customHeight="1">
      <c r="A59" s="46">
        <f>A57+1</f>
        <v>24</v>
      </c>
      <c r="B59" s="43" t="s">
        <v>21</v>
      </c>
      <c r="C59" s="5" t="s">
        <v>38</v>
      </c>
      <c r="D59" s="32">
        <f>'[1]МАЗ-6422 05-022 гр. сед.тяг1'!$M$34</f>
        <v>20.720596598188397</v>
      </c>
      <c r="E59" s="33">
        <f t="shared" si="2"/>
        <v>4.14411931963768</v>
      </c>
      <c r="F59" s="34">
        <f aca="true" t="shared" si="4" ref="F59:F64">D59+E59</f>
        <v>24.864715917826075</v>
      </c>
    </row>
    <row r="60" spans="1:6" ht="21" customHeight="1">
      <c r="A60" s="48"/>
      <c r="B60" s="45"/>
      <c r="C60" s="5" t="s">
        <v>37</v>
      </c>
      <c r="D60" s="32">
        <f>'[1]МАЗ-6422 05-022 гр. сед.тяг1'!$N$34</f>
        <v>2.1099951420847085</v>
      </c>
      <c r="E60" s="33">
        <f t="shared" si="2"/>
        <v>0.4219990284169417</v>
      </c>
      <c r="F60" s="34">
        <f>D60+E60</f>
        <v>2.53199417050165</v>
      </c>
    </row>
    <row r="61" spans="1:6" ht="21" customHeight="1">
      <c r="A61" s="46">
        <f>A59+1</f>
        <v>25</v>
      </c>
      <c r="B61" s="43" t="s">
        <v>22</v>
      </c>
      <c r="C61" s="5" t="s">
        <v>38</v>
      </c>
      <c r="D61" s="32">
        <f>'[1]МАЗ-6422 05-022 гр.сед.тяг1'!$M$34</f>
        <v>20.72295269574937</v>
      </c>
      <c r="E61" s="33">
        <f t="shared" si="2"/>
        <v>4.144590539149874</v>
      </c>
      <c r="F61" s="34">
        <f>D61+E61-0.01</f>
        <v>24.857543234899243</v>
      </c>
    </row>
    <row r="62" spans="1:6" ht="18.75" customHeight="1">
      <c r="A62" s="48"/>
      <c r="B62" s="45"/>
      <c r="C62" s="5" t="s">
        <v>37</v>
      </c>
      <c r="D62" s="32">
        <f>'[1]МАЗ-6422 05-022 гр.сед.тяг1'!$N$34</f>
        <v>2.303732808939391</v>
      </c>
      <c r="E62" s="33">
        <f t="shared" si="2"/>
        <v>0.46074656178787826</v>
      </c>
      <c r="F62" s="34">
        <f t="shared" si="4"/>
        <v>2.7644793707272695</v>
      </c>
    </row>
    <row r="63" spans="1:6" ht="20.25" customHeight="1">
      <c r="A63" s="46">
        <f>A61+1</f>
        <v>26</v>
      </c>
      <c r="B63" s="43" t="s">
        <v>85</v>
      </c>
      <c r="C63" s="5" t="s">
        <v>38</v>
      </c>
      <c r="D63" s="32">
        <f>'[1]ЗИЛ-131 гр. сед. тяг.ОДАЗ 9 1'!$M$34</f>
        <v>18.33979096998742</v>
      </c>
      <c r="E63" s="33">
        <f t="shared" si="2"/>
        <v>3.667958193997484</v>
      </c>
      <c r="F63" s="34">
        <f>D63+E63</f>
        <v>22.007749163984904</v>
      </c>
    </row>
    <row r="64" spans="1:6" ht="20.25" customHeight="1">
      <c r="A64" s="48"/>
      <c r="B64" s="45"/>
      <c r="C64" s="5" t="s">
        <v>37</v>
      </c>
      <c r="D64" s="32">
        <f>'[1]ЗИЛ-131 гр. сед. тяг.ОДАЗ 9 1'!$N$34</f>
        <v>1.9077163777942328</v>
      </c>
      <c r="E64" s="33">
        <f t="shared" si="2"/>
        <v>0.3815432755588466</v>
      </c>
      <c r="F64" s="34">
        <f t="shared" si="4"/>
        <v>2.2892596533530796</v>
      </c>
    </row>
    <row r="65" spans="1:6" ht="21" customHeight="1">
      <c r="A65" s="46">
        <f>A63+1</f>
        <v>27</v>
      </c>
      <c r="B65" s="43" t="s">
        <v>23</v>
      </c>
      <c r="C65" s="5" t="s">
        <v>38</v>
      </c>
      <c r="D65" s="32">
        <f>'[1]УРАЛ 375 гр. фургон1'!$M$34</f>
        <v>17.728820963178627</v>
      </c>
      <c r="E65" s="33">
        <f t="shared" si="2"/>
        <v>3.5457641926357257</v>
      </c>
      <c r="F65" s="34">
        <f>D65+E65+0.01</f>
        <v>21.284585155814355</v>
      </c>
    </row>
    <row r="66" spans="1:6" ht="20.25" customHeight="1">
      <c r="A66" s="48"/>
      <c r="B66" s="45"/>
      <c r="C66" s="5" t="s">
        <v>37</v>
      </c>
      <c r="D66" s="32">
        <f>'[1]УРАЛ 375 гр. фургон1'!$N$34</f>
        <v>1.5733078391714994</v>
      </c>
      <c r="E66" s="33">
        <f t="shared" si="2"/>
        <v>0.3146615678342999</v>
      </c>
      <c r="F66" s="34">
        <f>D66+E66-0.01</f>
        <v>1.8779694070057993</v>
      </c>
    </row>
    <row r="67" spans="1:6" ht="22.5" customHeight="1">
      <c r="A67" s="46">
        <f>A65+1</f>
        <v>28</v>
      </c>
      <c r="B67" s="43" t="s">
        <v>86</v>
      </c>
      <c r="C67" s="5" t="s">
        <v>38</v>
      </c>
      <c r="D67" s="32">
        <f>'[1]ЗИЛ 131 гр. фургон1'!$M$34</f>
        <v>16.20527760503899</v>
      </c>
      <c r="E67" s="33">
        <f t="shared" si="2"/>
        <v>3.241055521007798</v>
      </c>
      <c r="F67" s="34">
        <f>D67+E67</f>
        <v>19.446333126046788</v>
      </c>
    </row>
    <row r="68" spans="1:6" ht="19.5" customHeight="1">
      <c r="A68" s="48"/>
      <c r="B68" s="45"/>
      <c r="C68" s="5" t="s">
        <v>37</v>
      </c>
      <c r="D68" s="32">
        <f>'[1]ЗИЛ 131 гр. фургон1'!$N$34</f>
        <v>1.3258787898652984</v>
      </c>
      <c r="E68" s="33">
        <f t="shared" si="2"/>
        <v>0.2651757579730597</v>
      </c>
      <c r="F68" s="34">
        <f>D68+E68+0.01</f>
        <v>1.601054547838358</v>
      </c>
    </row>
    <row r="69" spans="1:6" ht="20.25" customHeight="1">
      <c r="A69" s="46">
        <f>A67+1</f>
        <v>29</v>
      </c>
      <c r="B69" s="43" t="s">
        <v>24</v>
      </c>
      <c r="C69" s="5" t="s">
        <v>38</v>
      </c>
      <c r="D69" s="32">
        <f>'[1]ГАЗ 53 Авар.-рем.1'!$M$34</f>
        <v>18.23856261133902</v>
      </c>
      <c r="E69" s="33">
        <f t="shared" si="2"/>
        <v>3.6477125222678044</v>
      </c>
      <c r="F69" s="34">
        <f>D69+E69</f>
        <v>21.886275133606823</v>
      </c>
    </row>
    <row r="70" spans="1:6" ht="19.5" customHeight="1">
      <c r="A70" s="48"/>
      <c r="B70" s="45"/>
      <c r="C70" s="5" t="s">
        <v>37</v>
      </c>
      <c r="D70" s="32">
        <f>'[1]ГАЗ 53 Авар.-рем.1'!$N$34</f>
        <v>0.9941493534858595</v>
      </c>
      <c r="E70" s="33">
        <f t="shared" si="2"/>
        <v>0.19882987069717192</v>
      </c>
      <c r="F70" s="34">
        <f>D70+E70</f>
        <v>1.1929792241830315</v>
      </c>
    </row>
    <row r="71" spans="1:6" ht="21" customHeight="1">
      <c r="A71" s="46">
        <f>A69+1</f>
        <v>30</v>
      </c>
      <c r="B71" s="43" t="s">
        <v>129</v>
      </c>
      <c r="C71" s="5" t="s">
        <v>38</v>
      </c>
      <c r="D71" s="32">
        <f>'[1]ГАЗ 5204'!$M$34</f>
        <v>16.82236356050992</v>
      </c>
      <c r="E71" s="33">
        <f>D71*20%</f>
        <v>3.364472712101984</v>
      </c>
      <c r="F71" s="34">
        <f>D71+E71-0.01</f>
        <v>20.176836272611904</v>
      </c>
    </row>
    <row r="72" spans="1:6" ht="19.5" customHeight="1">
      <c r="A72" s="48"/>
      <c r="B72" s="45"/>
      <c r="C72" s="5" t="s">
        <v>37</v>
      </c>
      <c r="D72" s="32">
        <f>'[1]ГАЗ 5204'!$N$34</f>
        <v>1.001080361193873</v>
      </c>
      <c r="E72" s="33">
        <f>D72*20%</f>
        <v>0.2002160722387746</v>
      </c>
      <c r="F72" s="34">
        <f>D72+E72</f>
        <v>1.2012964334326477</v>
      </c>
    </row>
    <row r="73" spans="1:6" ht="23.25" customHeight="1">
      <c r="A73" s="46">
        <f>A71+1</f>
        <v>31</v>
      </c>
      <c r="B73" s="43" t="s">
        <v>25</v>
      </c>
      <c r="C73" s="5" t="s">
        <v>38</v>
      </c>
      <c r="D73" s="32">
        <f>'[1]ЗИЛ 431412 гр. полив. цисте1'!$L$32</f>
        <v>18.64366294645719</v>
      </c>
      <c r="E73" s="33">
        <f t="shared" si="2"/>
        <v>3.7287325892914382</v>
      </c>
      <c r="F73" s="34">
        <f>D73+E73</f>
        <v>22.37239553574863</v>
      </c>
    </row>
    <row r="74" spans="1:6" ht="23.25" customHeight="1">
      <c r="A74" s="47"/>
      <c r="B74" s="44"/>
      <c r="C74" s="5" t="s">
        <v>37</v>
      </c>
      <c r="D74" s="32">
        <f>'[1]ЗИЛ 431412 гр. полив. цисте1'!$M$32</f>
        <v>1.326581297889672</v>
      </c>
      <c r="E74" s="33">
        <f t="shared" si="2"/>
        <v>0.2653162595779344</v>
      </c>
      <c r="F74" s="34">
        <f>D74+E74+0.01</f>
        <v>1.6018975574676064</v>
      </c>
    </row>
    <row r="75" spans="1:6" ht="22.5" customHeight="1">
      <c r="A75" s="48"/>
      <c r="B75" s="45"/>
      <c r="C75" s="5" t="s">
        <v>26</v>
      </c>
      <c r="D75" s="32">
        <f>'[1]ЗИЛ 431412 гр. полив. цисте1'!$O$32</f>
        <v>18.28008</v>
      </c>
      <c r="E75" s="33">
        <f t="shared" si="2"/>
        <v>3.6560160000000006</v>
      </c>
      <c r="F75" s="34">
        <f>D75+E75</f>
        <v>21.936096000000003</v>
      </c>
    </row>
    <row r="76" spans="1:6" ht="18.75" customHeight="1">
      <c r="A76" s="46">
        <f>A73+1</f>
        <v>32</v>
      </c>
      <c r="B76" s="43" t="s">
        <v>105</v>
      </c>
      <c r="C76" s="5" t="s">
        <v>38</v>
      </c>
      <c r="D76" s="32">
        <f>'[1]ГАЗ 53 КО503Б гр. спец. вак1'!$L$32</f>
        <v>18.12379519720277</v>
      </c>
      <c r="E76" s="33">
        <f t="shared" si="2"/>
        <v>3.6247590394405544</v>
      </c>
      <c r="F76" s="34">
        <f>D76+E76-0.01</f>
        <v>21.738554236643324</v>
      </c>
    </row>
    <row r="77" spans="1:6" ht="22.5" customHeight="1">
      <c r="A77" s="47"/>
      <c r="B77" s="44"/>
      <c r="C77" s="5" t="s">
        <v>37</v>
      </c>
      <c r="D77" s="32">
        <f>'[1]ГАЗ 53 КО503Б гр. спец. вак1'!$M$32</f>
        <v>1.0207829534858597</v>
      </c>
      <c r="E77" s="33">
        <f t="shared" si="2"/>
        <v>0.20415659069717196</v>
      </c>
      <c r="F77" s="34">
        <f>D77+E77</f>
        <v>1.2249395441830315</v>
      </c>
    </row>
    <row r="78" spans="1:6" ht="25.5" customHeight="1">
      <c r="A78" s="48"/>
      <c r="B78" s="45"/>
      <c r="C78" s="5" t="s">
        <v>27</v>
      </c>
      <c r="D78" s="32">
        <f>'[1]ГАЗ 53 КО503Б гр. спец. вак1'!$O$32</f>
        <v>1.49814</v>
      </c>
      <c r="E78" s="33">
        <f t="shared" si="2"/>
        <v>0.299628</v>
      </c>
      <c r="F78" s="34">
        <f aca="true" t="shared" si="5" ref="F78:F84">D78+E78</f>
        <v>1.797768</v>
      </c>
    </row>
    <row r="79" spans="1:6" ht="20.25" customHeight="1">
      <c r="A79" s="46">
        <f>A76+1</f>
        <v>33</v>
      </c>
      <c r="B79" s="43" t="s">
        <v>87</v>
      </c>
      <c r="C79" s="5" t="s">
        <v>38</v>
      </c>
      <c r="D79" s="32">
        <f>'[1]ГАЗ 53 КО503Б, ГСМ 9234 1'!$L$32</f>
        <v>17.608002682423432</v>
      </c>
      <c r="E79" s="33">
        <f t="shared" si="2"/>
        <v>3.5216005364846867</v>
      </c>
      <c r="F79" s="34">
        <f>D79+E79</f>
        <v>21.12960321890812</v>
      </c>
    </row>
    <row r="80" spans="1:6" ht="22.5" customHeight="1">
      <c r="A80" s="47"/>
      <c r="B80" s="44"/>
      <c r="C80" s="5" t="s">
        <v>37</v>
      </c>
      <c r="D80" s="32">
        <f>'[1]ГАЗ 53 КО503Б, ГСМ 9234 1'!$M$32</f>
        <v>0.8777107618673355</v>
      </c>
      <c r="E80" s="33">
        <f t="shared" si="2"/>
        <v>0.17554215237346713</v>
      </c>
      <c r="F80" s="34">
        <f>D80+E80+0.01</f>
        <v>1.0632529142408027</v>
      </c>
    </row>
    <row r="81" spans="1:6" ht="25.5" customHeight="1">
      <c r="A81" s="48"/>
      <c r="B81" s="45"/>
      <c r="C81" s="5" t="s">
        <v>27</v>
      </c>
      <c r="D81" s="32">
        <f>'[1]ГАЗ 53 КО503Б, ГСМ 9234 1'!$O$32</f>
        <v>0.7725585</v>
      </c>
      <c r="E81" s="33">
        <f t="shared" si="2"/>
        <v>0.15451170000000003</v>
      </c>
      <c r="F81" s="34">
        <f>D81+E81-0.01</f>
        <v>0.9170702000000001</v>
      </c>
    </row>
    <row r="82" spans="1:6" ht="21.75" customHeight="1">
      <c r="A82" s="46">
        <f>A79+1</f>
        <v>34</v>
      </c>
      <c r="B82" s="43" t="s">
        <v>106</v>
      </c>
      <c r="C82" s="5" t="s">
        <v>38</v>
      </c>
      <c r="D82" s="32">
        <f>'[1]ЗИЛ 131 КО520 гр. спец. вак1'!$L$31</f>
        <v>18.24920962032799</v>
      </c>
      <c r="E82" s="33">
        <f t="shared" si="2"/>
        <v>3.6498419240655977</v>
      </c>
      <c r="F82" s="34">
        <f t="shared" si="5"/>
        <v>21.899051544393586</v>
      </c>
    </row>
    <row r="83" spans="1:6" ht="21.75" customHeight="1">
      <c r="A83" s="47"/>
      <c r="B83" s="44"/>
      <c r="C83" s="5" t="s">
        <v>37</v>
      </c>
      <c r="D83" s="32">
        <f>'[1]ЗИЛ 131 КО520 гр. спец. вак1'!$M$31</f>
        <v>1.6737534184767129</v>
      </c>
      <c r="E83" s="33">
        <f t="shared" si="2"/>
        <v>0.3347506836953426</v>
      </c>
      <c r="F83" s="34">
        <f>D83+E83-0.01</f>
        <v>1.9985041021720555</v>
      </c>
    </row>
    <row r="84" spans="1:6" ht="25.5" customHeight="1">
      <c r="A84" s="48"/>
      <c r="B84" s="45"/>
      <c r="C84" s="5" t="s">
        <v>27</v>
      </c>
      <c r="D84" s="32">
        <f>'[1]ЗИЛ 131 КО520 гр. спец. вак1'!$O$31</f>
        <v>2.437866666666667</v>
      </c>
      <c r="E84" s="33">
        <f t="shared" si="2"/>
        <v>0.4875733333333334</v>
      </c>
      <c r="F84" s="34">
        <f t="shared" si="5"/>
        <v>2.92544</v>
      </c>
    </row>
    <row r="85" spans="1:9" ht="21.75" customHeight="1">
      <c r="A85" s="46">
        <f>A82+1</f>
        <v>35</v>
      </c>
      <c r="B85" s="43" t="s">
        <v>77</v>
      </c>
      <c r="C85" s="5" t="s">
        <v>38</v>
      </c>
      <c r="D85" s="32">
        <f>'[1]МАЗ 492143 390 гр. спец. вак1'!$L$31</f>
        <v>20.452826148626364</v>
      </c>
      <c r="E85" s="33">
        <f t="shared" si="2"/>
        <v>4.090565229725273</v>
      </c>
      <c r="F85" s="34">
        <f>D85+E85</f>
        <v>24.543391378351636</v>
      </c>
      <c r="G85" s="26"/>
      <c r="H85" s="26"/>
      <c r="I85" s="26"/>
    </row>
    <row r="86" spans="1:9" ht="20.25" customHeight="1">
      <c r="A86" s="47"/>
      <c r="B86" s="44"/>
      <c r="C86" s="5" t="s">
        <v>37</v>
      </c>
      <c r="D86" s="32">
        <f>'[1]МАЗ 492143 390 гр. спец. вак1'!$M$31</f>
        <v>0.7951279088257552</v>
      </c>
      <c r="E86" s="33">
        <f t="shared" si="2"/>
        <v>0.15902558176515105</v>
      </c>
      <c r="F86" s="34">
        <f>D86+E86+0.01</f>
        <v>0.9641534905909063</v>
      </c>
      <c r="G86" s="26"/>
      <c r="H86" s="26"/>
      <c r="I86" s="26"/>
    </row>
    <row r="87" spans="1:9" ht="27.75" customHeight="1">
      <c r="A87" s="48"/>
      <c r="B87" s="45"/>
      <c r="C87" s="27" t="s">
        <v>78</v>
      </c>
      <c r="D87" s="32">
        <f>'[1]МАЗ 492143 390 гр. спец. вак1'!$O$31</f>
        <v>8.118235125</v>
      </c>
      <c r="E87" s="33">
        <f t="shared" si="2"/>
        <v>1.6236470250000001</v>
      </c>
      <c r="F87" s="34">
        <f>D87+E87</f>
        <v>9.74188215</v>
      </c>
      <c r="G87" s="26"/>
      <c r="H87" s="26"/>
      <c r="I87" s="26"/>
    </row>
    <row r="88" spans="1:9" ht="21.75" customHeight="1">
      <c r="A88" s="46">
        <f>A85+1</f>
        <v>36</v>
      </c>
      <c r="B88" s="49" t="s">
        <v>120</v>
      </c>
      <c r="C88" s="5" t="s">
        <v>38</v>
      </c>
      <c r="D88" s="32">
        <f>'[1]МАЗ 492143 390 гр.спец.вак1гр.'!$L$31</f>
        <v>23.43761607130391</v>
      </c>
      <c r="E88" s="33">
        <f t="shared" si="2"/>
        <v>4.687523214260782</v>
      </c>
      <c r="F88" s="34">
        <f>D88+E88</f>
        <v>28.125139285564693</v>
      </c>
      <c r="G88" s="26"/>
      <c r="H88" s="26"/>
      <c r="I88" s="26"/>
    </row>
    <row r="89" spans="1:9" ht="23.25" customHeight="1">
      <c r="A89" s="47"/>
      <c r="B89" s="54"/>
      <c r="C89" s="5" t="s">
        <v>37</v>
      </c>
      <c r="D89" s="32">
        <f>'[1]МАЗ 492143 390 гр.спец.вак1гр.'!$M$31</f>
        <v>0.7951279088257552</v>
      </c>
      <c r="E89" s="33">
        <f t="shared" si="2"/>
        <v>0.15902558176515105</v>
      </c>
      <c r="F89" s="34">
        <f>D89+E89+0.01</f>
        <v>0.9641534905909063</v>
      </c>
      <c r="G89" s="26"/>
      <c r="H89" s="26"/>
      <c r="I89" s="26"/>
    </row>
    <row r="90" spans="1:9" ht="28.5" customHeight="1">
      <c r="A90" s="48"/>
      <c r="B90" s="50"/>
      <c r="C90" s="27" t="s">
        <v>78</v>
      </c>
      <c r="D90" s="32">
        <f>'[1]МАЗ 492143 390 гр.спец.вак1гр.'!$O$31</f>
        <v>8.118235125</v>
      </c>
      <c r="E90" s="33">
        <f t="shared" si="2"/>
        <v>1.6236470250000001</v>
      </c>
      <c r="F90" s="34">
        <f>D90+E90</f>
        <v>9.74188215</v>
      </c>
      <c r="G90" s="26"/>
      <c r="H90" s="26"/>
      <c r="I90" s="26"/>
    </row>
    <row r="91" spans="1:6" ht="20.25" customHeight="1">
      <c r="A91" s="46">
        <f>A88+1</f>
        <v>37</v>
      </c>
      <c r="B91" s="43" t="s">
        <v>74</v>
      </c>
      <c r="C91" s="5" t="s">
        <v>38</v>
      </c>
      <c r="D91" s="32">
        <f>'[1]МАЗ 5902 А2 гр. мусоровоз1'!$L$32</f>
        <v>20.430106656754987</v>
      </c>
      <c r="E91" s="33">
        <f t="shared" si="2"/>
        <v>4.086021331350998</v>
      </c>
      <c r="F91" s="34">
        <f>D91+E91</f>
        <v>24.516127988105985</v>
      </c>
    </row>
    <row r="92" spans="1:6" ht="21.75" customHeight="1">
      <c r="A92" s="47"/>
      <c r="B92" s="44"/>
      <c r="C92" s="5" t="s">
        <v>37</v>
      </c>
      <c r="D92" s="32">
        <f>'[1]МАЗ 5902 А2 гр. мусоровоз1'!$M$32</f>
        <v>1.351431662218772</v>
      </c>
      <c r="E92" s="33">
        <f t="shared" si="2"/>
        <v>0.27028633244375444</v>
      </c>
      <c r="F92" s="34">
        <f>D92+E92</f>
        <v>1.6217179946625264</v>
      </c>
    </row>
    <row r="93" spans="1:6" ht="28.5" customHeight="1">
      <c r="A93" s="48"/>
      <c r="B93" s="45"/>
      <c r="C93" s="5" t="s">
        <v>75</v>
      </c>
      <c r="D93" s="32">
        <f>'[1]МАЗ 5902 А2 гр. мусоровоз1'!$O$32</f>
        <v>11.875199000000002</v>
      </c>
      <c r="E93" s="33">
        <f t="shared" si="2"/>
        <v>2.3750398000000006</v>
      </c>
      <c r="F93" s="34">
        <f>D93+E93+0.01</f>
        <v>14.260238800000002</v>
      </c>
    </row>
    <row r="94" spans="1:6" ht="28.5" customHeight="1">
      <c r="A94" s="46">
        <f>A91+1</f>
        <v>38</v>
      </c>
      <c r="B94" s="43" t="s">
        <v>137</v>
      </c>
      <c r="C94" s="5" t="s">
        <v>38</v>
      </c>
      <c r="D94" s="32">
        <f>'[1]МАЗ 6904С3-015 мусоровоз1'!$L$32</f>
        <v>35.82225360516007</v>
      </c>
      <c r="E94" s="33">
        <f aca="true" t="shared" si="6" ref="E94:E99">D94*20%</f>
        <v>7.164450721032015</v>
      </c>
      <c r="F94" s="34">
        <f>D94+E94-0.01</f>
        <v>42.976704326192085</v>
      </c>
    </row>
    <row r="95" spans="1:6" ht="28.5" customHeight="1">
      <c r="A95" s="47"/>
      <c r="B95" s="44"/>
      <c r="C95" s="5" t="s">
        <v>37</v>
      </c>
      <c r="D95" s="32">
        <f>'[1]МАЗ 6904С3-015 мусоровоз1'!$M$32</f>
        <v>1.0984261825997872</v>
      </c>
      <c r="E95" s="33">
        <f t="shared" si="6"/>
        <v>0.21968523651995744</v>
      </c>
      <c r="F95" s="34">
        <f>D95+E95</f>
        <v>1.3181114191197447</v>
      </c>
    </row>
    <row r="96" spans="1:6" ht="28.5" customHeight="1">
      <c r="A96" s="48"/>
      <c r="B96" s="45"/>
      <c r="C96" s="5" t="s">
        <v>75</v>
      </c>
      <c r="D96" s="32">
        <f>'[1]МАЗ 6904С3-015 мусоровоз1'!$O$32</f>
        <v>15.512087500000003</v>
      </c>
      <c r="E96" s="33">
        <f t="shared" si="6"/>
        <v>3.102417500000001</v>
      </c>
      <c r="F96" s="34">
        <f>D96+E96</f>
        <v>18.614505000000005</v>
      </c>
    </row>
    <row r="97" spans="1:6" ht="20.25" customHeight="1">
      <c r="A97" s="46">
        <f>A94+1</f>
        <v>39</v>
      </c>
      <c r="B97" s="43" t="s">
        <v>130</v>
      </c>
      <c r="C97" s="5" t="s">
        <v>38</v>
      </c>
      <c r="D97" s="32">
        <f>'[1]МАЗ 490 гр. мусоровоз'!$L$32</f>
        <v>26.057644282876417</v>
      </c>
      <c r="E97" s="33">
        <f t="shared" si="6"/>
        <v>5.211528856575284</v>
      </c>
      <c r="F97" s="34">
        <f>D97+E97</f>
        <v>31.269173139451702</v>
      </c>
    </row>
    <row r="98" spans="1:6" ht="22.5" customHeight="1">
      <c r="A98" s="47"/>
      <c r="B98" s="44"/>
      <c r="C98" s="5" t="s">
        <v>37</v>
      </c>
      <c r="D98" s="32">
        <f>'[1]МАЗ 490 гр. мусоровоз'!$M$32</f>
        <v>0.9249748510183977</v>
      </c>
      <c r="E98" s="33">
        <f t="shared" si="6"/>
        <v>0.18499497020367955</v>
      </c>
      <c r="F98" s="34">
        <f>D98+E98-0.01</f>
        <v>1.0999698212220772</v>
      </c>
    </row>
    <row r="99" spans="1:6" ht="28.5" customHeight="1">
      <c r="A99" s="48"/>
      <c r="B99" s="45"/>
      <c r="C99" s="5" t="s">
        <v>75</v>
      </c>
      <c r="D99" s="32">
        <f>'[1]МАЗ 490 гр. мусоровоз'!$O$32</f>
        <v>8.610249375</v>
      </c>
      <c r="E99" s="33">
        <f t="shared" si="6"/>
        <v>1.7220498750000002</v>
      </c>
      <c r="F99" s="34">
        <f>D99+E99</f>
        <v>10.33229925</v>
      </c>
    </row>
    <row r="100" spans="1:6" ht="21" customHeight="1">
      <c r="A100" s="46">
        <f>A97+1</f>
        <v>40</v>
      </c>
      <c r="B100" s="43" t="s">
        <v>28</v>
      </c>
      <c r="C100" s="5" t="s">
        <v>38</v>
      </c>
      <c r="D100" s="32">
        <f>'[1]ЗИЛ АГП22 гр. вышка1'!$L$32</f>
        <v>19.65676221892167</v>
      </c>
      <c r="E100" s="33">
        <f t="shared" si="2"/>
        <v>3.931352443784334</v>
      </c>
      <c r="F100" s="34">
        <f>D100+E100</f>
        <v>23.588114662706005</v>
      </c>
    </row>
    <row r="101" spans="1:6" ht="22.5" customHeight="1">
      <c r="A101" s="47"/>
      <c r="B101" s="44"/>
      <c r="C101" s="5" t="s">
        <v>37</v>
      </c>
      <c r="D101" s="32">
        <f>'[1]ЗИЛ АГП22 гр. вышка1'!$M$32</f>
        <v>1.5489777118739108</v>
      </c>
      <c r="E101" s="33">
        <f t="shared" si="2"/>
        <v>0.3097955423747822</v>
      </c>
      <c r="F101" s="34">
        <f>D101+E101</f>
        <v>1.858773254248693</v>
      </c>
    </row>
    <row r="102" spans="1:8" ht="37.5" customHeight="1">
      <c r="A102" s="48"/>
      <c r="B102" s="45"/>
      <c r="C102" s="5" t="s">
        <v>29</v>
      </c>
      <c r="D102" s="32">
        <f>'[1]ЗИЛ АГП22 гр. вышка1'!$O$32</f>
        <v>12.96048</v>
      </c>
      <c r="E102" s="33">
        <f t="shared" si="2"/>
        <v>2.592096</v>
      </c>
      <c r="F102" s="34">
        <f>D102+E102</f>
        <v>15.552576</v>
      </c>
      <c r="H102" s="39"/>
    </row>
    <row r="103" spans="1:8" ht="18.75" customHeight="1">
      <c r="A103" s="46">
        <f>A100+1</f>
        <v>41</v>
      </c>
      <c r="B103" s="43" t="s">
        <v>30</v>
      </c>
      <c r="C103" s="5" t="s">
        <v>38</v>
      </c>
      <c r="D103" s="32">
        <f>'[1]ЗИЛ 131 ВС-222-01 гр. вышка1'!$L$32</f>
        <v>19.65676221892167</v>
      </c>
      <c r="E103" s="33">
        <f t="shared" si="2"/>
        <v>3.931352443784334</v>
      </c>
      <c r="F103" s="34">
        <f>D103+E103</f>
        <v>23.588114662706005</v>
      </c>
      <c r="H103" s="39"/>
    </row>
    <row r="104" spans="1:6" ht="22.5" customHeight="1">
      <c r="A104" s="47"/>
      <c r="B104" s="44"/>
      <c r="C104" s="5" t="s">
        <v>37</v>
      </c>
      <c r="D104" s="32">
        <f>'[1]ЗИЛ 131 ВС-222-01 гр. вышка1'!$M$32</f>
        <v>1.7087841307999305</v>
      </c>
      <c r="E104" s="33">
        <f t="shared" si="2"/>
        <v>0.34175682615998615</v>
      </c>
      <c r="F104" s="34">
        <f aca="true" t="shared" si="7" ref="F104:F109">D104+E104</f>
        <v>2.0505409569599164</v>
      </c>
    </row>
    <row r="105" spans="1:6" ht="39.75" customHeight="1">
      <c r="A105" s="48"/>
      <c r="B105" s="45"/>
      <c r="C105" s="5" t="s">
        <v>29</v>
      </c>
      <c r="D105" s="32">
        <f>'[1]ЗИЛ 131 ВС-222-01 гр. вышка1'!$O$32</f>
        <v>12.572735999999999</v>
      </c>
      <c r="E105" s="33">
        <f t="shared" si="2"/>
        <v>2.5145472</v>
      </c>
      <c r="F105" s="34">
        <f>D105+E105-0.01</f>
        <v>15.077283199999998</v>
      </c>
    </row>
    <row r="106" spans="1:6" ht="20.25" customHeight="1">
      <c r="A106" s="46">
        <f>A103+1</f>
        <v>42</v>
      </c>
      <c r="B106" s="43" t="s">
        <v>107</v>
      </c>
      <c r="C106" s="5" t="s">
        <v>38</v>
      </c>
      <c r="D106" s="32">
        <f>'[1]МАЗ 5516 груз. мульт.1'!$L$32</f>
        <v>19.39891189288216</v>
      </c>
      <c r="E106" s="33">
        <f t="shared" si="2"/>
        <v>3.8797823785764325</v>
      </c>
      <c r="F106" s="34">
        <f t="shared" si="7"/>
        <v>23.278694271458594</v>
      </c>
    </row>
    <row r="107" spans="1:6" ht="23.25" customHeight="1">
      <c r="A107" s="47"/>
      <c r="B107" s="44"/>
      <c r="C107" s="5" t="s">
        <v>37</v>
      </c>
      <c r="D107" s="32">
        <f>'[1]МАЗ 5516 груз. мульт.1'!$M$32</f>
        <v>1.28398983165402</v>
      </c>
      <c r="E107" s="33">
        <f t="shared" si="2"/>
        <v>0.256797966330804</v>
      </c>
      <c r="F107" s="34">
        <f t="shared" si="7"/>
        <v>1.540787797984824</v>
      </c>
    </row>
    <row r="108" spans="1:6" ht="24.75" customHeight="1">
      <c r="A108" s="48"/>
      <c r="B108" s="45"/>
      <c r="C108" s="5" t="s">
        <v>108</v>
      </c>
      <c r="D108" s="32">
        <f>'[1]МАЗ 5516 груз. мульт.1'!$O$32</f>
        <v>4.959832500000001</v>
      </c>
      <c r="E108" s="33">
        <f t="shared" si="2"/>
        <v>0.9919665000000002</v>
      </c>
      <c r="F108" s="34">
        <f t="shared" si="7"/>
        <v>5.951799000000001</v>
      </c>
    </row>
    <row r="109" spans="1:6" ht="24.75" customHeight="1">
      <c r="A109" s="46">
        <f>A106+1</f>
        <v>43</v>
      </c>
      <c r="B109" s="51" t="s">
        <v>141</v>
      </c>
      <c r="C109" s="5" t="s">
        <v>38</v>
      </c>
      <c r="D109" s="32">
        <f>'[1]МАЗ 5516 груз. мульт.отвал1'!$M$32</f>
        <v>19.737834609509797</v>
      </c>
      <c r="E109" s="33">
        <f>D109*20%</f>
        <v>3.9475669219019593</v>
      </c>
      <c r="F109" s="34">
        <f t="shared" si="7"/>
        <v>23.685401531411756</v>
      </c>
    </row>
    <row r="110" spans="1:6" ht="24.75" customHeight="1">
      <c r="A110" s="48"/>
      <c r="B110" s="52"/>
      <c r="C110" s="5" t="s">
        <v>37</v>
      </c>
      <c r="D110" s="32">
        <f>'[1]МАЗ 5516 груз. мульт.отвал1'!$N$32</f>
        <v>1.93620780540402</v>
      </c>
      <c r="E110" s="33">
        <f>D110*20%</f>
        <v>0.387241561080804</v>
      </c>
      <c r="F110" s="34">
        <f>D110+E110+0.01</f>
        <v>2.3334493664848237</v>
      </c>
    </row>
    <row r="111" spans="1:6" ht="20.25" customHeight="1">
      <c r="A111" s="46">
        <f>A109+1</f>
        <v>44</v>
      </c>
      <c r="B111" s="43" t="s">
        <v>31</v>
      </c>
      <c r="C111" s="5" t="s">
        <v>38</v>
      </c>
      <c r="D111" s="32">
        <f>'[1]МАЗ 641808 061 груз. спец.1'!$L$32</f>
        <v>23.34962990737155</v>
      </c>
      <c r="E111" s="33">
        <f t="shared" si="2"/>
        <v>4.66992598147431</v>
      </c>
      <c r="F111" s="34">
        <f>D111+E111</f>
        <v>28.01955588884586</v>
      </c>
    </row>
    <row r="112" spans="1:6" ht="20.25" customHeight="1">
      <c r="A112" s="47"/>
      <c r="B112" s="44"/>
      <c r="C112" s="5" t="s">
        <v>37</v>
      </c>
      <c r="D112" s="32">
        <f>'[1]МАЗ 641808 061 груз. спец.1'!$M$32</f>
        <v>2.0586937991559093</v>
      </c>
      <c r="E112" s="33">
        <f t="shared" si="2"/>
        <v>0.4117387598311819</v>
      </c>
      <c r="F112" s="34">
        <f>D112+E112</f>
        <v>2.470432558987091</v>
      </c>
    </row>
    <row r="113" spans="1:6" ht="30" customHeight="1">
      <c r="A113" s="48"/>
      <c r="B113" s="45"/>
      <c r="C113" s="5" t="s">
        <v>32</v>
      </c>
      <c r="D113" s="32">
        <f>'[1]МАЗ 641808 061 груз. спец.1'!$O$32</f>
        <v>13.253940000000004</v>
      </c>
      <c r="E113" s="33">
        <f t="shared" si="2"/>
        <v>2.650788000000001</v>
      </c>
      <c r="F113" s="34">
        <f>D113+E113</f>
        <v>15.904728000000004</v>
      </c>
    </row>
    <row r="114" spans="1:6" ht="21" customHeight="1">
      <c r="A114" s="46">
        <f>A111+1</f>
        <v>45</v>
      </c>
      <c r="B114" s="43" t="s">
        <v>33</v>
      </c>
      <c r="C114" s="5" t="s">
        <v>38</v>
      </c>
      <c r="D114" s="32">
        <f>'[1]МАЗ 641808 061 гр. сп лес с пр1'!$L$31</f>
        <v>25.725161706080637</v>
      </c>
      <c r="E114" s="33">
        <f t="shared" si="2"/>
        <v>5.145032341216128</v>
      </c>
      <c r="F114" s="34">
        <f>D114+E114+0.01</f>
        <v>30.880194047296765</v>
      </c>
    </row>
    <row r="115" spans="1:6" ht="24" customHeight="1">
      <c r="A115" s="47"/>
      <c r="B115" s="44"/>
      <c r="C115" s="5" t="s">
        <v>37</v>
      </c>
      <c r="D115" s="32">
        <f>'[1]МАЗ 641808 061 гр. сп лес с пр1'!$M$31</f>
        <v>2.5389126553361385</v>
      </c>
      <c r="E115" s="33">
        <f t="shared" si="2"/>
        <v>0.5077825310672277</v>
      </c>
      <c r="F115" s="34">
        <f>D115+E115</f>
        <v>3.0466951864033662</v>
      </c>
    </row>
    <row r="116" spans="1:6" ht="28.5" customHeight="1">
      <c r="A116" s="48"/>
      <c r="B116" s="45"/>
      <c r="C116" s="5" t="s">
        <v>32</v>
      </c>
      <c r="D116" s="32">
        <f>'[1]МАЗ 641808 061 гр. сп лес с пр1'!$O$31</f>
        <v>13.253940000000004</v>
      </c>
      <c r="E116" s="33">
        <f t="shared" si="2"/>
        <v>2.650788000000001</v>
      </c>
      <c r="F116" s="34">
        <f>D116+E116</f>
        <v>15.904728000000004</v>
      </c>
    </row>
    <row r="117" spans="1:6" ht="20.25" customHeight="1">
      <c r="A117" s="46">
        <f>A114+1</f>
        <v>46</v>
      </c>
      <c r="B117" s="43" t="s">
        <v>131</v>
      </c>
      <c r="C117" s="5" t="s">
        <v>38</v>
      </c>
      <c r="D117" s="32">
        <f>'[1]МАЗ 6312В9 груз. спец.сорт'!$L$32</f>
        <v>31.463171484457725</v>
      </c>
      <c r="E117" s="33">
        <f aca="true" t="shared" si="8" ref="E117:E122">D117*20%</f>
        <v>6.292634296891546</v>
      </c>
      <c r="F117" s="34">
        <f>D117+E117-0.01</f>
        <v>37.74580578134927</v>
      </c>
    </row>
    <row r="118" spans="1:6" ht="23.25" customHeight="1">
      <c r="A118" s="47"/>
      <c r="B118" s="44"/>
      <c r="C118" s="5" t="s">
        <v>37</v>
      </c>
      <c r="D118" s="32">
        <f>'[1]МАЗ 6312В9 груз. спец.сорт'!$M$32</f>
        <v>1.4235050684827266</v>
      </c>
      <c r="E118" s="33">
        <f t="shared" si="8"/>
        <v>0.2847010136965453</v>
      </c>
      <c r="F118" s="34">
        <f>D118+E118-0.01</f>
        <v>1.698206082179272</v>
      </c>
    </row>
    <row r="119" spans="1:6" ht="28.5" customHeight="1">
      <c r="A119" s="48"/>
      <c r="B119" s="45"/>
      <c r="C119" s="5" t="s">
        <v>32</v>
      </c>
      <c r="D119" s="32">
        <f>'[1]МАЗ 6312В9 груз. спец.сорт'!$O$32</f>
        <v>8.6765875</v>
      </c>
      <c r="E119" s="33">
        <f t="shared" si="8"/>
        <v>1.7353175</v>
      </c>
      <c r="F119" s="34">
        <f>D119+E119+0.01</f>
        <v>10.421905</v>
      </c>
    </row>
    <row r="120" spans="1:10" ht="21.75" customHeight="1">
      <c r="A120" s="46">
        <f>A117+1</f>
        <v>47</v>
      </c>
      <c r="B120" s="49" t="s">
        <v>132</v>
      </c>
      <c r="C120" s="5" t="s">
        <v>38</v>
      </c>
      <c r="D120" s="32">
        <f>'[1]МАЗ 6312В9 гр. с приц.'!$L$31</f>
        <v>32.834424354738175</v>
      </c>
      <c r="E120" s="33">
        <f t="shared" si="8"/>
        <v>6.566884870947636</v>
      </c>
      <c r="F120" s="34">
        <f>D120+E120</f>
        <v>39.40130922568581</v>
      </c>
      <c r="G120" s="38"/>
      <c r="H120" s="38"/>
      <c r="I120" s="38"/>
      <c r="J120" s="38"/>
    </row>
    <row r="121" spans="1:6" ht="21" customHeight="1">
      <c r="A121" s="47"/>
      <c r="B121" s="54"/>
      <c r="C121" s="5" t="s">
        <v>37</v>
      </c>
      <c r="D121" s="32">
        <f>'[1]МАЗ 6312В9 гр. с приц.'!$M$31</f>
        <v>1.8514710587377206</v>
      </c>
      <c r="E121" s="33">
        <f t="shared" si="8"/>
        <v>0.3702942117475441</v>
      </c>
      <c r="F121" s="34">
        <f>D121+E121</f>
        <v>2.221765270485265</v>
      </c>
    </row>
    <row r="122" spans="1:6" ht="28.5" customHeight="1">
      <c r="A122" s="48"/>
      <c r="B122" s="50"/>
      <c r="C122" s="5" t="s">
        <v>32</v>
      </c>
      <c r="D122" s="32">
        <f>'[1]МАЗ 6312В9 гр. с приц.'!$O$31</f>
        <v>8.6765875</v>
      </c>
      <c r="E122" s="33">
        <f t="shared" si="8"/>
        <v>1.7353175</v>
      </c>
      <c r="F122" s="34">
        <f>D122+E122+0.01</f>
        <v>10.421905</v>
      </c>
    </row>
    <row r="123" spans="1:6" ht="21" customHeight="1">
      <c r="A123" s="46">
        <f>A120+1</f>
        <v>48</v>
      </c>
      <c r="B123" s="43" t="s">
        <v>34</v>
      </c>
      <c r="C123" s="5" t="s">
        <v>38</v>
      </c>
      <c r="D123" s="32">
        <f>'[1]КАМАЗ 53215 КС45717К-1 гр.1'!$L$27</f>
        <v>35.26551050925975</v>
      </c>
      <c r="E123" s="33">
        <f t="shared" si="2"/>
        <v>7.05310210185195</v>
      </c>
      <c r="F123" s="34">
        <f>D123+E123</f>
        <v>42.318612611111696</v>
      </c>
    </row>
    <row r="124" spans="1:8" ht="21.75" customHeight="1">
      <c r="A124" s="47"/>
      <c r="B124" s="44"/>
      <c r="C124" s="5" t="s">
        <v>37</v>
      </c>
      <c r="D124" s="32">
        <f>'[1]КАМАЗ 53215 КС45717К-1 гр.1'!$M$27</f>
        <v>1.6634694721165642</v>
      </c>
      <c r="E124" s="33">
        <f t="shared" si="2"/>
        <v>0.3326938944233129</v>
      </c>
      <c r="F124" s="34">
        <f>D124+E124-0.01</f>
        <v>1.986163366539877</v>
      </c>
      <c r="H124" s="39"/>
    </row>
    <row r="125" spans="1:6" ht="30.75" customHeight="1">
      <c r="A125" s="48"/>
      <c r="B125" s="45"/>
      <c r="C125" s="5" t="s">
        <v>35</v>
      </c>
      <c r="D125" s="32">
        <f>'[1]КАМАЗ 53215 КС45717К-1 гр.1'!$O$27</f>
        <v>17.77062875450541</v>
      </c>
      <c r="E125" s="33">
        <f t="shared" si="2"/>
        <v>3.554125750901082</v>
      </c>
      <c r="F125" s="34">
        <f>D125+E125</f>
        <v>21.324754505406492</v>
      </c>
    </row>
    <row r="126" spans="1:6" ht="22.5" customHeight="1">
      <c r="A126" s="46">
        <f>A123+1</f>
        <v>49</v>
      </c>
      <c r="B126" s="43" t="s">
        <v>36</v>
      </c>
      <c r="C126" s="5" t="s">
        <v>38</v>
      </c>
      <c r="D126" s="32">
        <f>'[1]ЗИЛ 133ГЯ КС-3575 гр. кран1'!$L$28</f>
        <v>30.302569314594862</v>
      </c>
      <c r="E126" s="33">
        <f t="shared" si="2"/>
        <v>6.060513862918973</v>
      </c>
      <c r="F126" s="34">
        <f>D126+E126</f>
        <v>36.363083177513836</v>
      </c>
    </row>
    <row r="127" spans="1:6" ht="23.25" customHeight="1">
      <c r="A127" s="47"/>
      <c r="B127" s="44"/>
      <c r="C127" s="5" t="s">
        <v>37</v>
      </c>
      <c r="D127" s="32">
        <f>'[1]ЗИЛ 133ГЯ КС-3575 гр. кран1'!$M$28</f>
        <v>1.7570732920548846</v>
      </c>
      <c r="E127" s="33">
        <f t="shared" si="2"/>
        <v>0.35141465841097697</v>
      </c>
      <c r="F127" s="34">
        <f>D127+E127</f>
        <v>2.108487950465862</v>
      </c>
    </row>
    <row r="128" spans="1:6" ht="26.25" customHeight="1">
      <c r="A128" s="48"/>
      <c r="B128" s="45"/>
      <c r="C128" s="5" t="s">
        <v>35</v>
      </c>
      <c r="D128" s="32">
        <f>'[1]ЗИЛ 133ГЯ КС-3575 гр. кран1'!$O$28</f>
        <v>18.268488436123352</v>
      </c>
      <c r="E128" s="33">
        <f t="shared" si="2"/>
        <v>3.6536976872246707</v>
      </c>
      <c r="F128" s="34">
        <f>D128+E128</f>
        <v>21.922186123348023</v>
      </c>
    </row>
    <row r="129" spans="1:6" ht="26.25" customHeight="1">
      <c r="A129" s="46">
        <f>A126+1</f>
        <v>50</v>
      </c>
      <c r="B129" s="43" t="s">
        <v>110</v>
      </c>
      <c r="C129" s="5" t="s">
        <v>39</v>
      </c>
      <c r="D129" s="32">
        <f>'[2]МТЗ-80 без погрузчика'!$K$24</f>
        <v>25.34806820261259</v>
      </c>
      <c r="E129" s="33">
        <f t="shared" si="2"/>
        <v>5.069613640522519</v>
      </c>
      <c r="F129" s="34">
        <f aca="true" t="shared" si="9" ref="F129:F134">D129+E129</f>
        <v>30.41768184313511</v>
      </c>
    </row>
    <row r="130" spans="1:6" ht="36.75" customHeight="1">
      <c r="A130" s="48"/>
      <c r="B130" s="45"/>
      <c r="C130" s="5" t="s">
        <v>40</v>
      </c>
      <c r="D130" s="32">
        <f>'[2]МТЗ-80 без погрузчика'!$M$24</f>
        <v>29.601265210833006</v>
      </c>
      <c r="E130" s="33">
        <f t="shared" si="2"/>
        <v>5.9202530421666015</v>
      </c>
      <c r="F130" s="34">
        <f t="shared" si="9"/>
        <v>35.521518252999606</v>
      </c>
    </row>
    <row r="131" spans="1:6" ht="27" customHeight="1">
      <c r="A131" s="46">
        <f>A129+1</f>
        <v>51</v>
      </c>
      <c r="B131" s="43" t="s">
        <v>109</v>
      </c>
      <c r="C131" s="5" t="s">
        <v>39</v>
      </c>
      <c r="D131" s="32">
        <f>'[2]МТЗ-82 без погрузчика'!$K$25</f>
        <v>29.609151071002504</v>
      </c>
      <c r="E131" s="33">
        <f t="shared" si="2"/>
        <v>5.921830214200501</v>
      </c>
      <c r="F131" s="34">
        <f t="shared" si="9"/>
        <v>35.530981285203005</v>
      </c>
    </row>
    <row r="132" spans="1:6" ht="39.75" customHeight="1">
      <c r="A132" s="48"/>
      <c r="B132" s="45"/>
      <c r="C132" s="5" t="s">
        <v>40</v>
      </c>
      <c r="D132" s="32">
        <f>'[2]МТЗ-82 без погрузчика'!$M$25</f>
        <v>33.564119629222915</v>
      </c>
      <c r="E132" s="33">
        <f t="shared" si="2"/>
        <v>6.712823925844583</v>
      </c>
      <c r="F132" s="34">
        <f>D132+E132-0.01</f>
        <v>40.2669435550675</v>
      </c>
    </row>
    <row r="133" spans="1:6" ht="28.5" customHeight="1">
      <c r="A133" s="46">
        <f>A131+1</f>
        <v>52</v>
      </c>
      <c r="B133" s="43" t="s">
        <v>111</v>
      </c>
      <c r="C133" s="5" t="s">
        <v>39</v>
      </c>
      <c r="D133" s="32">
        <f>'[2]МТЗ-82 с погрузчиком'!$K$24</f>
        <v>31.261507299521462</v>
      </c>
      <c r="E133" s="33">
        <f t="shared" si="2"/>
        <v>6.2523014599042925</v>
      </c>
      <c r="F133" s="34">
        <f t="shared" si="9"/>
        <v>37.51380875942576</v>
      </c>
    </row>
    <row r="134" spans="1:6" ht="38.25" customHeight="1">
      <c r="A134" s="47"/>
      <c r="B134" s="44"/>
      <c r="C134" s="5" t="s">
        <v>40</v>
      </c>
      <c r="D134" s="32">
        <f>'[2]МТЗ-82 с погрузчиком'!$M$24</f>
        <v>35.21647585774188</v>
      </c>
      <c r="E134" s="33">
        <f t="shared" si="2"/>
        <v>7.043295171548376</v>
      </c>
      <c r="F134" s="34">
        <f t="shared" si="9"/>
        <v>42.25977102929025</v>
      </c>
    </row>
    <row r="135" spans="1:6" ht="40.5" customHeight="1">
      <c r="A135" s="48"/>
      <c r="B135" s="45"/>
      <c r="C135" s="5" t="s">
        <v>41</v>
      </c>
      <c r="D135" s="32">
        <f>'[2]МТЗ-82 с погрузчиком'!$O$24</f>
        <v>28.577451249521467</v>
      </c>
      <c r="E135" s="33">
        <f t="shared" si="2"/>
        <v>5.715490249904294</v>
      </c>
      <c r="F135" s="34">
        <f>D135+E135+0.01</f>
        <v>34.302941499425756</v>
      </c>
    </row>
    <row r="136" spans="1:6" ht="25.5" customHeight="1">
      <c r="A136" s="46">
        <f>A133+1</f>
        <v>53</v>
      </c>
      <c r="B136" s="43" t="s">
        <v>48</v>
      </c>
      <c r="C136" s="5" t="s">
        <v>42</v>
      </c>
      <c r="D136" s="32">
        <f>'[2]МТЗ-82 со щеткой'!$K$27</f>
        <v>25.57813600553999</v>
      </c>
      <c r="E136" s="33">
        <f t="shared" si="2"/>
        <v>5.115627201107998</v>
      </c>
      <c r="F136" s="34">
        <f>D136+E136+0.01</f>
        <v>30.703763206647988</v>
      </c>
    </row>
    <row r="137" spans="1:6" ht="25.5" customHeight="1">
      <c r="A137" s="47"/>
      <c r="B137" s="44"/>
      <c r="C137" s="5" t="s">
        <v>43</v>
      </c>
      <c r="D137" s="32">
        <f>'[2]МТЗ-82 со щеткой'!$M$27</f>
        <v>31.542705005539986</v>
      </c>
      <c r="E137" s="33">
        <f t="shared" si="2"/>
        <v>6.308541001107997</v>
      </c>
      <c r="F137" s="34">
        <f aca="true" t="shared" si="10" ref="F137:F144">D137+E137</f>
        <v>37.85124600664798</v>
      </c>
    </row>
    <row r="138" spans="1:6" ht="30" customHeight="1">
      <c r="A138" s="48"/>
      <c r="B138" s="45"/>
      <c r="C138" s="19" t="s">
        <v>44</v>
      </c>
      <c r="D138" s="32">
        <f>'[2]МТЗ-82 со щеткой'!$O$27</f>
        <v>32.43739035553999</v>
      </c>
      <c r="E138" s="33">
        <f t="shared" si="2"/>
        <v>6.487478071107998</v>
      </c>
      <c r="F138" s="34">
        <f>D138+E138+0.01</f>
        <v>38.93486842664799</v>
      </c>
    </row>
    <row r="139" spans="1:6" ht="29.25" customHeight="1">
      <c r="A139" s="46">
        <f>A136+1</f>
        <v>54</v>
      </c>
      <c r="B139" s="49" t="s">
        <v>70</v>
      </c>
      <c r="C139" s="5" t="s">
        <v>45</v>
      </c>
      <c r="D139" s="32">
        <f>'[2]МТЗ-82 с МП-2,5М'!$K$27</f>
        <v>29.15687740553999</v>
      </c>
      <c r="E139" s="33">
        <f t="shared" si="2"/>
        <v>5.831375481107998</v>
      </c>
      <c r="F139" s="34">
        <f t="shared" si="10"/>
        <v>34.98825288664799</v>
      </c>
    </row>
    <row r="140" spans="1:6" ht="28.5" customHeight="1">
      <c r="A140" s="48"/>
      <c r="B140" s="50"/>
      <c r="C140" s="5" t="s">
        <v>46</v>
      </c>
      <c r="D140" s="32">
        <f>'[2]МТЗ-82 с МП-2,5М'!$M$27</f>
        <v>25.57813600553999</v>
      </c>
      <c r="E140" s="33">
        <f t="shared" si="2"/>
        <v>5.115627201107998</v>
      </c>
      <c r="F140" s="34">
        <f>D140+E140+0.01</f>
        <v>30.703763206647988</v>
      </c>
    </row>
    <row r="141" spans="1:6" ht="28.5" customHeight="1">
      <c r="A141" s="46">
        <f>A139+1</f>
        <v>55</v>
      </c>
      <c r="B141" s="49" t="s">
        <v>140</v>
      </c>
      <c r="C141" s="5" t="s">
        <v>45</v>
      </c>
      <c r="D141" s="32">
        <f>'[2]МТЗ-82 с МПУ HAMARAT'!$K$27</f>
        <v>30.041700774614952</v>
      </c>
      <c r="E141" s="33">
        <f>D141*20%</f>
        <v>6.0083401549229905</v>
      </c>
      <c r="F141" s="34">
        <f t="shared" si="10"/>
        <v>36.05004092953794</v>
      </c>
    </row>
    <row r="142" spans="1:6" ht="28.5" customHeight="1">
      <c r="A142" s="48"/>
      <c r="B142" s="50"/>
      <c r="C142" s="5" t="s">
        <v>46</v>
      </c>
      <c r="D142" s="32">
        <f>'[2]МТЗ-82 с МПУ HAMARAT'!$M$27</f>
        <v>32.91868989768287</v>
      </c>
      <c r="E142" s="33">
        <f>D142*20%</f>
        <v>6.583737979536574</v>
      </c>
      <c r="F142" s="34">
        <f t="shared" si="10"/>
        <v>39.50242787721944</v>
      </c>
    </row>
    <row r="143" spans="1:6" ht="33" customHeight="1">
      <c r="A143" s="46">
        <f>A141+1</f>
        <v>56</v>
      </c>
      <c r="B143" s="43" t="s">
        <v>69</v>
      </c>
      <c r="C143" s="5" t="s">
        <v>45</v>
      </c>
      <c r="D143" s="32">
        <f>'[2]МТЗ-82 с косилкой КНД-210'!$K$27</f>
        <v>29.15687740553999</v>
      </c>
      <c r="E143" s="33">
        <f t="shared" si="2"/>
        <v>5.831375481107998</v>
      </c>
      <c r="F143" s="34">
        <f t="shared" si="10"/>
        <v>34.98825288664799</v>
      </c>
    </row>
    <row r="144" spans="1:6" ht="31.5" customHeight="1">
      <c r="A144" s="48"/>
      <c r="B144" s="45"/>
      <c r="C144" s="5" t="s">
        <v>47</v>
      </c>
      <c r="D144" s="32">
        <f>'[2]МТЗ-82 с косилкой КНД-210'!$M$27</f>
        <v>29.753334305539987</v>
      </c>
      <c r="E144" s="33">
        <f t="shared" si="2"/>
        <v>5.950666861107997</v>
      </c>
      <c r="F144" s="34">
        <f t="shared" si="10"/>
        <v>35.704001166647984</v>
      </c>
    </row>
    <row r="145" spans="1:6" ht="26.25" customHeight="1">
      <c r="A145" s="58">
        <f>A143+1</f>
        <v>57</v>
      </c>
      <c r="B145" s="57" t="s">
        <v>121</v>
      </c>
      <c r="C145" s="5" t="s">
        <v>45</v>
      </c>
      <c r="D145" s="32">
        <f>'[2]МТЗ-82 с пескоразбр.'!$K$27</f>
        <v>30.48298396291704</v>
      </c>
      <c r="E145" s="33">
        <f t="shared" si="2"/>
        <v>6.096596792583409</v>
      </c>
      <c r="F145" s="34">
        <f aca="true" t="shared" si="11" ref="F145:F150">D145+E145</f>
        <v>36.579580755500444</v>
      </c>
    </row>
    <row r="146" spans="1:6" ht="36.75" customHeight="1">
      <c r="A146" s="58"/>
      <c r="B146" s="57"/>
      <c r="C146" s="5" t="s">
        <v>122</v>
      </c>
      <c r="D146" s="32">
        <f>'[2]МТЗ-82 с пескоразбр.'!$M$27</f>
        <v>34.359953812917034</v>
      </c>
      <c r="E146" s="33">
        <f t="shared" si="2"/>
        <v>6.871990762583407</v>
      </c>
      <c r="F146" s="34">
        <f t="shared" si="11"/>
        <v>41.23194457550044</v>
      </c>
    </row>
    <row r="147" spans="1:6" ht="30" customHeight="1">
      <c r="A147" s="46">
        <f>A145+1</f>
        <v>58</v>
      </c>
      <c r="B147" s="57" t="s">
        <v>134</v>
      </c>
      <c r="C147" s="5" t="s">
        <v>45</v>
      </c>
      <c r="D147" s="32">
        <f>'[2]МТЗ-82 с бочкой для полива'!$K$27</f>
        <v>29.15687740553999</v>
      </c>
      <c r="E147" s="33">
        <f>D147*20%</f>
        <v>5.831375481107998</v>
      </c>
      <c r="F147" s="34">
        <f t="shared" si="11"/>
        <v>34.98825288664799</v>
      </c>
    </row>
    <row r="148" spans="1:6" ht="30.75" customHeight="1">
      <c r="A148" s="48"/>
      <c r="B148" s="57"/>
      <c r="C148" s="5" t="s">
        <v>133</v>
      </c>
      <c r="D148" s="32">
        <f>'[2]МТЗ-82 с бочкой для полива'!$M$27</f>
        <v>18.718881655539985</v>
      </c>
      <c r="E148" s="33">
        <f>D148*20%</f>
        <v>3.743776331107997</v>
      </c>
      <c r="F148" s="34">
        <f t="shared" si="11"/>
        <v>22.462657986647983</v>
      </c>
    </row>
    <row r="149" spans="1:6" ht="27" customHeight="1">
      <c r="A149" s="46">
        <f>A147+1</f>
        <v>59</v>
      </c>
      <c r="B149" s="43" t="s">
        <v>5</v>
      </c>
      <c r="C149" s="5" t="s">
        <v>39</v>
      </c>
      <c r="D149" s="32">
        <f>'[2]Т-40 трактор'!$K$27</f>
        <v>21.144459144357942</v>
      </c>
      <c r="E149" s="33">
        <f t="shared" si="2"/>
        <v>4.228891828871588</v>
      </c>
      <c r="F149" s="34">
        <f t="shared" si="11"/>
        <v>25.37335097322953</v>
      </c>
    </row>
    <row r="150" spans="1:6" ht="37.5" customHeight="1">
      <c r="A150" s="48"/>
      <c r="B150" s="45"/>
      <c r="C150" s="5" t="s">
        <v>49</v>
      </c>
      <c r="D150" s="32">
        <f>'[2]Т-40 трактор'!$M$27</f>
        <v>21.237908593319098</v>
      </c>
      <c r="E150" s="33">
        <f t="shared" si="2"/>
        <v>4.247581718663819</v>
      </c>
      <c r="F150" s="34">
        <f t="shared" si="11"/>
        <v>25.485490311982918</v>
      </c>
    </row>
    <row r="151" spans="1:6" ht="39" customHeight="1">
      <c r="A151" s="17">
        <f>A149+1</f>
        <v>60</v>
      </c>
      <c r="B151" s="20" t="s">
        <v>50</v>
      </c>
      <c r="C151" s="5" t="s">
        <v>51</v>
      </c>
      <c r="D151" s="32">
        <f>'[2]Т-16 МГ трактор (вышка АГП-7)'!$K$27</f>
        <v>18.279065985584904</v>
      </c>
      <c r="E151" s="33">
        <f t="shared" si="2"/>
        <v>3.6558131971169807</v>
      </c>
      <c r="F151" s="34">
        <f>D151+E151+0.01</f>
        <v>21.944879182701886</v>
      </c>
    </row>
    <row r="152" spans="1:6" ht="25.5" customHeight="1">
      <c r="A152" s="46">
        <f>A151+1</f>
        <v>61</v>
      </c>
      <c r="B152" s="43" t="s">
        <v>68</v>
      </c>
      <c r="C152" s="5" t="s">
        <v>39</v>
      </c>
      <c r="D152" s="32">
        <f>'[2]Беларус 320 МК'!$K$27</f>
        <v>15.251960143273612</v>
      </c>
      <c r="E152" s="33">
        <f t="shared" si="2"/>
        <v>3.0503920286547226</v>
      </c>
      <c r="F152" s="34">
        <f aca="true" t="shared" si="12" ref="F152:F159">D152+E152</f>
        <v>18.302352171928334</v>
      </c>
    </row>
    <row r="153" spans="1:6" ht="26.25" customHeight="1">
      <c r="A153" s="47"/>
      <c r="B153" s="44"/>
      <c r="C153" s="5" t="s">
        <v>42</v>
      </c>
      <c r="D153" s="32">
        <f>'[2]Беларус 320 МК'!$M$27</f>
        <v>18.234244643273612</v>
      </c>
      <c r="E153" s="33">
        <f t="shared" si="2"/>
        <v>3.6468489286547228</v>
      </c>
      <c r="F153" s="34">
        <f t="shared" si="12"/>
        <v>21.881093571928336</v>
      </c>
    </row>
    <row r="154" spans="1:6" ht="30" customHeight="1">
      <c r="A154" s="47"/>
      <c r="B154" s="44"/>
      <c r="C154" s="19" t="s">
        <v>52</v>
      </c>
      <c r="D154" s="32">
        <f>'[2]Беларус 320 МК'!$O$27</f>
        <v>20.62007224327361</v>
      </c>
      <c r="E154" s="33">
        <f t="shared" si="2"/>
        <v>4.124014448654722</v>
      </c>
      <c r="F154" s="34">
        <f t="shared" si="12"/>
        <v>24.744086691928334</v>
      </c>
    </row>
    <row r="155" spans="1:6" ht="27.75" customHeight="1">
      <c r="A155" s="48"/>
      <c r="B155" s="45"/>
      <c r="C155" s="19" t="s">
        <v>115</v>
      </c>
      <c r="D155" s="32">
        <f>'[2]МТЗ-320 МК  с косилкой КН-1700'!$M$27</f>
        <v>17.63778774327361</v>
      </c>
      <c r="E155" s="33">
        <f>D155*20%</f>
        <v>3.527557548654722</v>
      </c>
      <c r="F155" s="34">
        <f t="shared" si="12"/>
        <v>21.165345291928332</v>
      </c>
    </row>
    <row r="156" spans="1:6" ht="29.25" customHeight="1">
      <c r="A156" s="46">
        <f>A152+1</f>
        <v>62</v>
      </c>
      <c r="B156" s="43" t="s">
        <v>53</v>
      </c>
      <c r="C156" s="5" t="s">
        <v>39</v>
      </c>
      <c r="D156" s="32">
        <f>'[2]ДЗ-133 МТЗ-80 трактор-погрузчик'!$K$27</f>
        <v>29.082161573965124</v>
      </c>
      <c r="E156" s="33">
        <f t="shared" si="2"/>
        <v>5.816432314793025</v>
      </c>
      <c r="F156" s="34">
        <f t="shared" si="12"/>
        <v>34.89859388875815</v>
      </c>
    </row>
    <row r="157" spans="1:6" ht="39" customHeight="1">
      <c r="A157" s="47"/>
      <c r="B157" s="44"/>
      <c r="C157" s="5" t="s">
        <v>40</v>
      </c>
      <c r="D157" s="32">
        <f>'[2]ДЗ-133 МТЗ-80 трактор-погрузчик'!$M$27</f>
        <v>30.65130253218554</v>
      </c>
      <c r="E157" s="33">
        <f t="shared" si="2"/>
        <v>6.130260506437108</v>
      </c>
      <c r="F157" s="34">
        <f t="shared" si="12"/>
        <v>36.78156303862265</v>
      </c>
    </row>
    <row r="158" spans="1:6" ht="39.75" customHeight="1">
      <c r="A158" s="48"/>
      <c r="B158" s="45"/>
      <c r="C158" s="5" t="s">
        <v>41</v>
      </c>
      <c r="D158" s="32">
        <f>'[2]ДЗ-133 МТЗ-80 трактор-погрузчик'!$O$27</f>
        <v>26.398105523965132</v>
      </c>
      <c r="E158" s="33">
        <f t="shared" si="2"/>
        <v>5.279621104793026</v>
      </c>
      <c r="F158" s="34">
        <f t="shared" si="12"/>
        <v>31.67772662875816</v>
      </c>
    </row>
    <row r="159" spans="1:6" ht="34.5" customHeight="1">
      <c r="A159" s="46">
        <f>A156+1</f>
        <v>63</v>
      </c>
      <c r="B159" s="59" t="s">
        <v>98</v>
      </c>
      <c r="C159" s="5" t="s">
        <v>39</v>
      </c>
      <c r="D159" s="32">
        <f>'[2]Амкодор 134-01 МТЗ-82.1 погруз '!$K$27</f>
        <v>30.741293528609937</v>
      </c>
      <c r="E159" s="33">
        <f t="shared" si="2"/>
        <v>6.148258705721988</v>
      </c>
      <c r="F159" s="34">
        <f t="shared" si="12"/>
        <v>36.88955223433192</v>
      </c>
    </row>
    <row r="160" spans="1:6" ht="40.5" customHeight="1">
      <c r="A160" s="47"/>
      <c r="B160" s="60"/>
      <c r="C160" s="5" t="s">
        <v>40</v>
      </c>
      <c r="D160" s="32">
        <f>'[2]Амкодор 134-01 МТЗ-82.1 погруз '!$M$27</f>
        <v>35.304808986830345</v>
      </c>
      <c r="E160" s="33">
        <f t="shared" si="2"/>
        <v>7.060961797366069</v>
      </c>
      <c r="F160" s="34">
        <f>D160+E160-0.01</f>
        <v>42.355770784196416</v>
      </c>
    </row>
    <row r="161" spans="1:6" ht="41.25" customHeight="1">
      <c r="A161" s="48"/>
      <c r="B161" s="61"/>
      <c r="C161" s="5" t="s">
        <v>41</v>
      </c>
      <c r="D161" s="32">
        <f>'[2]Амкодор 134-01 МТЗ-82.1 погруз '!$O$27</f>
        <v>28.057237478609938</v>
      </c>
      <c r="E161" s="33">
        <f t="shared" si="2"/>
        <v>5.611447495721988</v>
      </c>
      <c r="F161" s="34">
        <f aca="true" t="shared" si="13" ref="F161:F166">D161+E161</f>
        <v>33.668684974331924</v>
      </c>
    </row>
    <row r="162" spans="1:6" ht="31.5" customHeight="1">
      <c r="A162" s="46">
        <f>A159+1</f>
        <v>64</v>
      </c>
      <c r="B162" s="43" t="s">
        <v>56</v>
      </c>
      <c r="C162" s="5" t="s">
        <v>39</v>
      </c>
      <c r="D162" s="32">
        <f>'[2]Амкодор 342С-04 погрузчик унив.'!$K$27</f>
        <v>52.657527384474264</v>
      </c>
      <c r="E162" s="33">
        <f t="shared" si="2"/>
        <v>10.531505476894854</v>
      </c>
      <c r="F162" s="34">
        <f t="shared" si="13"/>
        <v>63.189032861369114</v>
      </c>
    </row>
    <row r="163" spans="1:6" ht="33.75" customHeight="1">
      <c r="A163" s="47"/>
      <c r="B163" s="44"/>
      <c r="C163" s="5" t="s">
        <v>54</v>
      </c>
      <c r="D163" s="32">
        <f>'[2]Амкодор 342С-04 погрузчик унив.'!$M$27</f>
        <v>51.16638513447427</v>
      </c>
      <c r="E163" s="33">
        <f t="shared" si="2"/>
        <v>10.233277026894854</v>
      </c>
      <c r="F163" s="34">
        <f t="shared" si="13"/>
        <v>61.39966216136912</v>
      </c>
    </row>
    <row r="164" spans="1:6" ht="30" customHeight="1">
      <c r="A164" s="48"/>
      <c r="B164" s="45"/>
      <c r="C164" s="5" t="s">
        <v>55</v>
      </c>
      <c r="D164" s="32">
        <f>'[2]Амкодор 342С-04 погрузчик унив.'!$O$27</f>
        <v>48.78055753447427</v>
      </c>
      <c r="E164" s="33">
        <f t="shared" si="2"/>
        <v>9.756111506894854</v>
      </c>
      <c r="F164" s="34">
        <f t="shared" si="13"/>
        <v>58.53666904136912</v>
      </c>
    </row>
    <row r="165" spans="1:6" ht="52.5" customHeight="1">
      <c r="A165" s="46">
        <f>A162+1</f>
        <v>65</v>
      </c>
      <c r="B165" s="43" t="s">
        <v>71</v>
      </c>
      <c r="C165" s="5" t="s">
        <v>79</v>
      </c>
      <c r="D165" s="32">
        <f>'[2]Амкодор Форвардер'!$Y$28</f>
        <v>4.656293057607894</v>
      </c>
      <c r="E165" s="33">
        <f t="shared" si="2"/>
        <v>0.9312586115215788</v>
      </c>
      <c r="F165" s="34">
        <f t="shared" si="13"/>
        <v>5.587551669129473</v>
      </c>
    </row>
    <row r="166" spans="1:6" ht="42" customHeight="1">
      <c r="A166" s="47"/>
      <c r="B166" s="44"/>
      <c r="C166" s="5" t="s">
        <v>80</v>
      </c>
      <c r="D166" s="32">
        <f>'[2]Амкодор Форвардер'!$AA$28</f>
        <v>5.820366322009868</v>
      </c>
      <c r="E166" s="33">
        <f t="shared" si="2"/>
        <v>1.1640732644019736</v>
      </c>
      <c r="F166" s="34">
        <f t="shared" si="13"/>
        <v>6.984439586411841</v>
      </c>
    </row>
    <row r="167" spans="1:6" ht="39" customHeight="1">
      <c r="A167" s="48"/>
      <c r="B167" s="45"/>
      <c r="C167" s="5" t="s">
        <v>81</v>
      </c>
      <c r="D167" s="32">
        <f>'[2]Амкодор Форвардер'!$AC$28</f>
        <v>6.984439586411841</v>
      </c>
      <c r="E167" s="33">
        <f t="shared" si="2"/>
        <v>1.3968879172823683</v>
      </c>
      <c r="F167" s="34">
        <f>D167+E167</f>
        <v>8.381327503694209</v>
      </c>
    </row>
    <row r="168" spans="1:6" ht="40.5" customHeight="1">
      <c r="A168" s="46">
        <f>A165+1</f>
        <v>66</v>
      </c>
      <c r="B168" s="43" t="s">
        <v>116</v>
      </c>
      <c r="C168" s="5" t="s">
        <v>117</v>
      </c>
      <c r="D168" s="32">
        <f>'[2]МПТ-464.1'!$K$27</f>
        <v>47.39513846479136</v>
      </c>
      <c r="E168" s="33">
        <f>D168*20%</f>
        <v>9.479027692958272</v>
      </c>
      <c r="F168" s="34">
        <f>D168+E168+0.01</f>
        <v>56.884166157749625</v>
      </c>
    </row>
    <row r="169" spans="1:6" ht="29.25" customHeight="1">
      <c r="A169" s="48"/>
      <c r="B169" s="45"/>
      <c r="C169" s="5" t="s">
        <v>118</v>
      </c>
      <c r="D169" s="32">
        <f>'[2]МПТ-464.1'!$M$27</f>
        <v>36.36068581479135</v>
      </c>
      <c r="E169" s="33">
        <f>D169*20%</f>
        <v>7.272137162958271</v>
      </c>
      <c r="F169" s="34">
        <f>D169+E169</f>
        <v>43.632822977749626</v>
      </c>
    </row>
    <row r="170" spans="1:6" ht="51" customHeight="1">
      <c r="A170" s="46">
        <f>A168+1</f>
        <v>67</v>
      </c>
      <c r="B170" s="43" t="s">
        <v>123</v>
      </c>
      <c r="C170" s="5" t="s">
        <v>124</v>
      </c>
      <c r="D170" s="32">
        <f>'[2]Машина рубильная'!$K$25</f>
        <v>86.18619013290981</v>
      </c>
      <c r="E170" s="33">
        <f>D170*20%</f>
        <v>17.237238026581963</v>
      </c>
      <c r="F170" s="34">
        <f>D170+E170+0.01</f>
        <v>103.43342815949178</v>
      </c>
    </row>
    <row r="171" spans="1:6" ht="34.5" customHeight="1">
      <c r="A171" s="48"/>
      <c r="B171" s="45"/>
      <c r="C171" s="5" t="s">
        <v>125</v>
      </c>
      <c r="D171" s="32">
        <f>'[2]Машина рубильная'!$M$25</f>
        <v>124.95030814510494</v>
      </c>
      <c r="E171" s="33">
        <f>D171*20%</f>
        <v>24.99006162902099</v>
      </c>
      <c r="F171" s="34">
        <f>D171+E171</f>
        <v>149.94036977412594</v>
      </c>
    </row>
    <row r="172" spans="1:6" ht="37.5" customHeight="1">
      <c r="A172" s="46">
        <f>A170+1</f>
        <v>68</v>
      </c>
      <c r="B172" s="43" t="s">
        <v>57</v>
      </c>
      <c r="C172" s="5" t="s">
        <v>39</v>
      </c>
      <c r="D172" s="32">
        <f>'[2]SL 30W погрузчик'!$K$27</f>
        <v>42.62172438993126</v>
      </c>
      <c r="E172" s="33">
        <f t="shared" si="2"/>
        <v>8.524344877986252</v>
      </c>
      <c r="F172" s="34">
        <f>D172+E172-0.01</f>
        <v>51.13606926791751</v>
      </c>
    </row>
    <row r="173" spans="1:6" ht="39.75" customHeight="1">
      <c r="A173" s="48"/>
      <c r="B173" s="45"/>
      <c r="C173" s="5" t="s">
        <v>41</v>
      </c>
      <c r="D173" s="32">
        <f>'[2]SL 30W погрузчик'!$M$27</f>
        <v>39.63943988993127</v>
      </c>
      <c r="E173" s="33">
        <f t="shared" si="2"/>
        <v>7.927887977986254</v>
      </c>
      <c r="F173" s="34">
        <f>D173+E173</f>
        <v>47.56732786791752</v>
      </c>
    </row>
    <row r="174" spans="1:6" ht="53.25" customHeight="1">
      <c r="A174" s="4">
        <f>A172+1</f>
        <v>69</v>
      </c>
      <c r="B174" s="15" t="s">
        <v>58</v>
      </c>
      <c r="C174" s="5" t="s">
        <v>59</v>
      </c>
      <c r="D174" s="32">
        <f>'[2]HELI CPCD 35 погрузчик'!$K$26</f>
        <v>18.842030341937665</v>
      </c>
      <c r="E174" s="33">
        <f t="shared" si="2"/>
        <v>3.768406068387533</v>
      </c>
      <c r="F174" s="34">
        <f>D174+E174</f>
        <v>22.6104364103252</v>
      </c>
    </row>
    <row r="175" spans="1:6" ht="29.25" customHeight="1">
      <c r="A175" s="46">
        <f>A174+1</f>
        <v>70</v>
      </c>
      <c r="B175" s="43" t="s">
        <v>60</v>
      </c>
      <c r="C175" s="5" t="s">
        <v>39</v>
      </c>
      <c r="D175" s="32">
        <f>'[2]МТЗ-82п трактор-экскаватор'!$K$27</f>
        <v>29.840774538824792</v>
      </c>
      <c r="E175" s="33">
        <f t="shared" si="2"/>
        <v>5.9681549077649585</v>
      </c>
      <c r="F175" s="34">
        <f>D175+E175</f>
        <v>35.80892944658975</v>
      </c>
    </row>
    <row r="176" spans="1:6" ht="32.25" customHeight="1">
      <c r="A176" s="47"/>
      <c r="B176" s="44"/>
      <c r="C176" s="5" t="s">
        <v>61</v>
      </c>
      <c r="D176" s="32">
        <f>'[2]МТЗ-82п трактор-экскаватор'!$M$27</f>
        <v>25.963804688824794</v>
      </c>
      <c r="E176" s="33">
        <f t="shared" si="2"/>
        <v>5.192760937764959</v>
      </c>
      <c r="F176" s="34">
        <f>D176+E176-0.01</f>
        <v>31.14656562658975</v>
      </c>
    </row>
    <row r="177" spans="1:6" ht="30" customHeight="1">
      <c r="A177" s="48"/>
      <c r="B177" s="45"/>
      <c r="C177" s="5" t="s">
        <v>55</v>
      </c>
      <c r="D177" s="32">
        <f>'[2]МТЗ-82п трактор-экскаватор'!$O$27</f>
        <v>27.15671848882479</v>
      </c>
      <c r="E177" s="33">
        <f t="shared" si="2"/>
        <v>5.431343697764959</v>
      </c>
      <c r="F177" s="34">
        <f>D177+E177</f>
        <v>32.58806218658975</v>
      </c>
    </row>
    <row r="178" spans="1:6" ht="27" customHeight="1">
      <c r="A178" s="46">
        <f>A175+1</f>
        <v>71</v>
      </c>
      <c r="B178" s="43" t="s">
        <v>63</v>
      </c>
      <c r="C178" s="5" t="s">
        <v>39</v>
      </c>
      <c r="D178" s="32">
        <f>'[2]ЭО 2621 экскаватор'!$K$27</f>
        <v>29.82265639067664</v>
      </c>
      <c r="E178" s="33">
        <f t="shared" si="2"/>
        <v>5.964531278135329</v>
      </c>
      <c r="F178" s="34">
        <f>D178+E178-0.01</f>
        <v>35.77718766881197</v>
      </c>
    </row>
    <row r="179" spans="1:6" ht="30.75" customHeight="1">
      <c r="A179" s="47"/>
      <c r="B179" s="44"/>
      <c r="C179" s="5" t="s">
        <v>61</v>
      </c>
      <c r="D179" s="32">
        <f>'[2]ЭО 2621 экскаватор'!$M$27</f>
        <v>25.945686540676643</v>
      </c>
      <c r="E179" s="33">
        <f t="shared" si="2"/>
        <v>5.189137308135329</v>
      </c>
      <c r="F179" s="34">
        <f>D179+E179+0.01</f>
        <v>31.144823848811974</v>
      </c>
    </row>
    <row r="180" spans="1:6" ht="30.75" customHeight="1">
      <c r="A180" s="48"/>
      <c r="B180" s="45"/>
      <c r="C180" s="5" t="s">
        <v>62</v>
      </c>
      <c r="D180" s="32">
        <f>'[2]ЭО 2621 экскаватор'!$O$27</f>
        <v>27.13860034067664</v>
      </c>
      <c r="E180" s="33">
        <f t="shared" si="2"/>
        <v>5.427720068135328</v>
      </c>
      <c r="F180" s="34">
        <f>D180+E180</f>
        <v>32.56632040881197</v>
      </c>
    </row>
    <row r="181" spans="1:6" ht="63.75" customHeight="1">
      <c r="A181" s="17">
        <f>A178+1</f>
        <v>72</v>
      </c>
      <c r="B181" s="31" t="s">
        <v>7</v>
      </c>
      <c r="C181" s="5" t="s">
        <v>112</v>
      </c>
      <c r="D181" s="32">
        <f>'[2]ЭО 3323 эскаватор'!$K$27</f>
        <v>44.472443270934505</v>
      </c>
      <c r="E181" s="33">
        <f t="shared" si="2"/>
        <v>8.894488654186901</v>
      </c>
      <c r="F181" s="34">
        <f>D181+E181-0.01</f>
        <v>53.35693192512141</v>
      </c>
    </row>
    <row r="182" spans="1:6" ht="52.5" customHeight="1">
      <c r="A182" s="17">
        <f>A181+1</f>
        <v>73</v>
      </c>
      <c r="B182" s="31" t="s">
        <v>11</v>
      </c>
      <c r="C182" s="5" t="s">
        <v>113</v>
      </c>
      <c r="D182" s="32">
        <f>'[2]ЭО ЕК14'!$K$27</f>
        <v>35.34984298760117</v>
      </c>
      <c r="E182" s="33">
        <f t="shared" si="2"/>
        <v>7.069968597520234</v>
      </c>
      <c r="F182" s="34">
        <f>D182+E182</f>
        <v>42.41981158512141</v>
      </c>
    </row>
    <row r="183" spans="1:6" ht="29.25" customHeight="1">
      <c r="A183" s="46">
        <f>A182+1</f>
        <v>74</v>
      </c>
      <c r="B183" s="43" t="s">
        <v>64</v>
      </c>
      <c r="C183" s="5" t="s">
        <v>39</v>
      </c>
      <c r="D183" s="32">
        <f>'[2]Амкодор 702 ЕА эскаватор-по 1'!$M$27</f>
        <v>33.525294902066264</v>
      </c>
      <c r="E183" s="33">
        <f t="shared" si="2"/>
        <v>6.705058980413253</v>
      </c>
      <c r="F183" s="34">
        <f>D183+E183+0.01</f>
        <v>40.24035388247952</v>
      </c>
    </row>
    <row r="184" spans="1:6" ht="31.5" customHeight="1">
      <c r="A184" s="47"/>
      <c r="B184" s="44"/>
      <c r="C184" s="5" t="s">
        <v>61</v>
      </c>
      <c r="D184" s="32">
        <f>'[2]Амкодор 702 ЕА эскаватор-по 1'!$O$27</f>
        <v>28.157182802066266</v>
      </c>
      <c r="E184" s="33">
        <f t="shared" si="2"/>
        <v>5.6314365604132535</v>
      </c>
      <c r="F184" s="34">
        <f aca="true" t="shared" si="14" ref="F184:F189">D184+E184</f>
        <v>33.78861936247952</v>
      </c>
    </row>
    <row r="185" spans="1:6" ht="30.75" customHeight="1">
      <c r="A185" s="47"/>
      <c r="B185" s="44"/>
      <c r="C185" s="5" t="s">
        <v>55</v>
      </c>
      <c r="D185" s="32">
        <f>'[2]Амкодор 702 ЕА эскаватор-по 1'!$Q$27</f>
        <v>29.35009660206627</v>
      </c>
      <c r="E185" s="33">
        <f t="shared" si="2"/>
        <v>5.870019320413254</v>
      </c>
      <c r="F185" s="34">
        <f t="shared" si="14"/>
        <v>35.22011592247952</v>
      </c>
    </row>
    <row r="186" spans="1:6" ht="30.75" customHeight="1">
      <c r="A186" s="48"/>
      <c r="B186" s="45"/>
      <c r="C186" s="5" t="s">
        <v>54</v>
      </c>
      <c r="D186" s="32">
        <f>'[2]Амкодор 702 ЕА эскаватор-по 1'!$S$27</f>
        <v>28.753639702066266</v>
      </c>
      <c r="E186" s="33">
        <f t="shared" si="2"/>
        <v>5.750727940413253</v>
      </c>
      <c r="F186" s="34">
        <f t="shared" si="14"/>
        <v>34.50436764247952</v>
      </c>
    </row>
    <row r="187" spans="1:6" ht="26.25" customHeight="1">
      <c r="A187" s="46">
        <f>A183+1</f>
        <v>75</v>
      </c>
      <c r="B187" s="43" t="s">
        <v>12</v>
      </c>
      <c r="C187" s="5" t="s">
        <v>39</v>
      </c>
      <c r="D187" s="32">
        <f>'[2]ДЗ-122 автогрейдер'!$K$26</f>
        <v>37.188021993834234</v>
      </c>
      <c r="E187" s="33">
        <f t="shared" si="2"/>
        <v>7.437604398766847</v>
      </c>
      <c r="F187" s="34">
        <f t="shared" si="14"/>
        <v>44.62562639260108</v>
      </c>
    </row>
    <row r="188" spans="1:6" ht="32.25" customHeight="1">
      <c r="A188" s="48"/>
      <c r="B188" s="45"/>
      <c r="C188" s="5" t="s">
        <v>62</v>
      </c>
      <c r="D188" s="32">
        <f>'[2]ДЗ-122 автогрейдер'!$M$26</f>
        <v>47.02956084383423</v>
      </c>
      <c r="E188" s="33">
        <f t="shared" si="2"/>
        <v>9.405912168766847</v>
      </c>
      <c r="F188" s="34">
        <f t="shared" si="14"/>
        <v>56.43547301260108</v>
      </c>
    </row>
    <row r="189" spans="1:6" ht="49.5" customHeight="1">
      <c r="A189" s="16">
        <f>A187+1</f>
        <v>76</v>
      </c>
      <c r="B189" s="18" t="s">
        <v>66</v>
      </c>
      <c r="C189" s="5" t="s">
        <v>65</v>
      </c>
      <c r="D189" s="32">
        <f>'[2]ДТ-75Н бульдозер'!$K$25</f>
        <v>34.98197974552746</v>
      </c>
      <c r="E189" s="33">
        <f t="shared" si="2"/>
        <v>6.996395949105493</v>
      </c>
      <c r="F189" s="34">
        <f t="shared" si="14"/>
        <v>41.97837569463295</v>
      </c>
    </row>
    <row r="190" spans="1:6" ht="51.75" customHeight="1">
      <c r="A190" s="46">
        <f>A189+1</f>
        <v>77</v>
      </c>
      <c r="B190" s="43" t="s">
        <v>67</v>
      </c>
      <c r="C190" s="5" t="s">
        <v>65</v>
      </c>
      <c r="D190" s="32">
        <f>'[2]SHANTUI SD16 бульдозер'!$K$25</f>
        <v>52.44568306875519</v>
      </c>
      <c r="E190" s="33">
        <f t="shared" si="2"/>
        <v>10.489136613751038</v>
      </c>
      <c r="F190" s="34">
        <f>D190+E190+0.01</f>
        <v>62.94481968250622</v>
      </c>
    </row>
    <row r="191" spans="1:6" ht="36" customHeight="1">
      <c r="A191" s="48"/>
      <c r="B191" s="45"/>
      <c r="C191" s="5" t="s">
        <v>82</v>
      </c>
      <c r="D191" s="32">
        <f>'[2]SHANTUI SD16 бульдозер'!$O$25</f>
        <v>75.29063051875518</v>
      </c>
      <c r="E191" s="33">
        <f t="shared" si="2"/>
        <v>15.058126103751036</v>
      </c>
      <c r="F191" s="34">
        <f>D191+E191</f>
        <v>90.34875662250622</v>
      </c>
    </row>
    <row r="192" spans="1:6" ht="30" customHeight="1">
      <c r="A192" s="4">
        <f>A190+1</f>
        <v>78</v>
      </c>
      <c r="B192" s="6" t="s">
        <v>91</v>
      </c>
      <c r="C192" s="5" t="s">
        <v>38</v>
      </c>
      <c r="D192" s="32">
        <f>'[3]Бензокоса'!$C$23</f>
        <v>16.99</v>
      </c>
      <c r="E192" s="33">
        <f aca="true" t="shared" si="15" ref="E192:E200">D192*20%</f>
        <v>3.3979999999999997</v>
      </c>
      <c r="F192" s="37">
        <f aca="true" t="shared" si="16" ref="F192:F200">D192+E192</f>
        <v>20.387999999999998</v>
      </c>
    </row>
    <row r="193" spans="1:6" ht="20.25" customHeight="1">
      <c r="A193" s="4">
        <f aca="true" t="shared" si="17" ref="A193:A201">A192+1</f>
        <v>79</v>
      </c>
      <c r="B193" s="6" t="s">
        <v>92</v>
      </c>
      <c r="C193" s="5" t="s">
        <v>38</v>
      </c>
      <c r="D193" s="32">
        <f>'[3]Бензопила'!$C$22</f>
        <v>18.9</v>
      </c>
      <c r="E193" s="33">
        <f t="shared" si="15"/>
        <v>3.78</v>
      </c>
      <c r="F193" s="37">
        <f t="shared" si="16"/>
        <v>22.68</v>
      </c>
    </row>
    <row r="194" spans="1:6" ht="16.5" customHeight="1">
      <c r="A194" s="4">
        <f t="shared" si="17"/>
        <v>80</v>
      </c>
      <c r="B194" s="6" t="s">
        <v>93</v>
      </c>
      <c r="C194" s="5" t="s">
        <v>38</v>
      </c>
      <c r="D194" s="32">
        <f>'[3]Бензорез'!$C$23</f>
        <v>34.04</v>
      </c>
      <c r="E194" s="33">
        <f t="shared" si="15"/>
        <v>6.808</v>
      </c>
      <c r="F194" s="37">
        <f t="shared" si="16"/>
        <v>40.848</v>
      </c>
    </row>
    <row r="195" spans="1:6" ht="31.5" customHeight="1">
      <c r="A195" s="4">
        <f t="shared" si="17"/>
        <v>81</v>
      </c>
      <c r="B195" s="6" t="s">
        <v>94</v>
      </c>
      <c r="C195" s="5" t="s">
        <v>38</v>
      </c>
      <c r="D195" s="32">
        <f>'[3]Сварочный агрегат АДД-4001У1'!$C$23</f>
        <v>24.78</v>
      </c>
      <c r="E195" s="33">
        <f t="shared" si="15"/>
        <v>4.956</v>
      </c>
      <c r="F195" s="37">
        <f t="shared" si="16"/>
        <v>29.736</v>
      </c>
    </row>
    <row r="196" spans="1:6" ht="32.25" customHeight="1">
      <c r="A196" s="4">
        <f t="shared" si="17"/>
        <v>82</v>
      </c>
      <c r="B196" s="6" t="s">
        <v>95</v>
      </c>
      <c r="C196" s="5" t="s">
        <v>38</v>
      </c>
      <c r="D196" s="32">
        <f>'[3]Сварочный генератор Wagt 220 DS'!$C$23</f>
        <v>21.3</v>
      </c>
      <c r="E196" s="33">
        <f t="shared" si="15"/>
        <v>4.260000000000001</v>
      </c>
      <c r="F196" s="37">
        <f t="shared" si="16"/>
        <v>25.560000000000002</v>
      </c>
    </row>
    <row r="197" spans="1:6" ht="27" customHeight="1">
      <c r="A197" s="4">
        <f t="shared" si="17"/>
        <v>83</v>
      </c>
      <c r="B197" s="6" t="s">
        <v>97</v>
      </c>
      <c r="C197" s="5" t="s">
        <v>38</v>
      </c>
      <c r="D197" s="32">
        <f>'[3]Сварочный генерSDMOVX2207.5'!$C$23</f>
        <v>21.1</v>
      </c>
      <c r="E197" s="33">
        <f t="shared" si="15"/>
        <v>4.220000000000001</v>
      </c>
      <c r="F197" s="37">
        <f t="shared" si="16"/>
        <v>25.32</v>
      </c>
    </row>
    <row r="198" spans="1:6" ht="28.5" customHeight="1">
      <c r="A198" s="4">
        <f t="shared" si="17"/>
        <v>84</v>
      </c>
      <c r="B198" s="6" t="s">
        <v>96</v>
      </c>
      <c r="C198" s="5" t="s">
        <v>38</v>
      </c>
      <c r="D198" s="32">
        <f>'[3]Свар. генератор Endress ESE-804'!$C$23</f>
        <v>22.17</v>
      </c>
      <c r="E198" s="33">
        <f t="shared" si="15"/>
        <v>4.434</v>
      </c>
      <c r="F198" s="37">
        <f t="shared" si="16"/>
        <v>26.604000000000003</v>
      </c>
    </row>
    <row r="199" spans="1:6" ht="19.5" customHeight="1">
      <c r="A199" s="4">
        <f t="shared" si="17"/>
        <v>85</v>
      </c>
      <c r="B199" s="6" t="s">
        <v>89</v>
      </c>
      <c r="C199" s="5" t="s">
        <v>38</v>
      </c>
      <c r="D199" s="32">
        <f>'[3]Компрессор ПКС 5,25'!$C$23</f>
        <v>27.86</v>
      </c>
      <c r="E199" s="33">
        <f t="shared" si="15"/>
        <v>5.572</v>
      </c>
      <c r="F199" s="37">
        <f t="shared" si="16"/>
        <v>33.432</v>
      </c>
    </row>
    <row r="200" spans="1:6" ht="20.25" customHeight="1">
      <c r="A200" s="4">
        <f t="shared" si="17"/>
        <v>86</v>
      </c>
      <c r="B200" s="15" t="s">
        <v>88</v>
      </c>
      <c r="C200" s="5" t="s">
        <v>38</v>
      </c>
      <c r="D200" s="33">
        <f>'[3]Мотопомпа'!$C$23</f>
        <v>19.11</v>
      </c>
      <c r="E200" s="33">
        <f t="shared" si="15"/>
        <v>3.822</v>
      </c>
      <c r="F200" s="37">
        <f t="shared" si="16"/>
        <v>22.932</v>
      </c>
    </row>
    <row r="201" spans="1:6" ht="20.25" customHeight="1">
      <c r="A201" s="4">
        <f t="shared" si="17"/>
        <v>87</v>
      </c>
      <c r="B201" s="15" t="s">
        <v>90</v>
      </c>
      <c r="C201" s="5" t="s">
        <v>38</v>
      </c>
      <c r="D201" s="33">
        <f>'[3]Каток'!$C$23</f>
        <v>21.75</v>
      </c>
      <c r="E201" s="33">
        <f>D201*20%</f>
        <v>4.3500000000000005</v>
      </c>
      <c r="F201" s="37">
        <f>D201+E201</f>
        <v>26.1</v>
      </c>
    </row>
    <row r="202" spans="1:6" ht="20.25" customHeight="1">
      <c r="A202" s="40"/>
      <c r="B202" s="13"/>
      <c r="C202" s="7"/>
      <c r="D202" s="41"/>
      <c r="E202" s="41"/>
      <c r="F202" s="42"/>
    </row>
    <row r="203" spans="1:6" ht="20.25" customHeight="1">
      <c r="A203" s="40"/>
      <c r="B203" s="13"/>
      <c r="C203" s="7"/>
      <c r="D203" s="41"/>
      <c r="E203" s="41"/>
      <c r="F203" s="42"/>
    </row>
    <row r="204" spans="1:6" ht="20.25" customHeight="1">
      <c r="A204" s="28"/>
      <c r="B204" s="13" t="s">
        <v>9</v>
      </c>
      <c r="C204" s="7"/>
      <c r="D204" s="8"/>
      <c r="E204" s="10"/>
      <c r="F204" s="9"/>
    </row>
    <row r="205" spans="1:6" ht="25.5" customHeight="1">
      <c r="A205" s="28"/>
      <c r="B205" s="14" t="s">
        <v>119</v>
      </c>
      <c r="C205" s="7"/>
      <c r="D205" s="8"/>
      <c r="E205" s="10"/>
      <c r="F205" s="9"/>
    </row>
    <row r="206" spans="1:6" ht="20.25" customHeight="1">
      <c r="A206" s="28"/>
      <c r="B206" s="14" t="s">
        <v>10</v>
      </c>
      <c r="C206" s="7"/>
      <c r="D206" s="8"/>
      <c r="E206" s="10"/>
      <c r="F206" s="9"/>
    </row>
    <row r="207" spans="1:6" ht="20.25" customHeight="1">
      <c r="A207" s="11"/>
      <c r="B207" s="12"/>
      <c r="C207" s="7"/>
      <c r="D207" s="8"/>
      <c r="F207" s="9"/>
    </row>
    <row r="208" spans="1:6" ht="20.25" customHeight="1">
      <c r="A208" s="11"/>
      <c r="B208" s="22" t="s">
        <v>135</v>
      </c>
      <c r="C208" s="7"/>
      <c r="D208" s="8"/>
      <c r="F208" s="9"/>
    </row>
    <row r="209" ht="20.25" customHeight="1">
      <c r="A209" s="3"/>
    </row>
    <row r="210" spans="1:2" ht="20.25" customHeight="1">
      <c r="A210" s="21"/>
      <c r="B210" s="36" t="s">
        <v>136</v>
      </c>
    </row>
    <row r="211" ht="33" customHeight="1">
      <c r="A211" s="3"/>
    </row>
    <row r="212" ht="17.25" customHeight="1">
      <c r="A212" s="3"/>
    </row>
    <row r="213" ht="15">
      <c r="A213" s="3"/>
    </row>
    <row r="214" ht="15">
      <c r="A214" s="3"/>
    </row>
  </sheetData>
  <sheetProtection/>
  <mergeCells count="147">
    <mergeCell ref="B141:B142"/>
    <mergeCell ref="A141:A142"/>
    <mergeCell ref="B29:B30"/>
    <mergeCell ref="A29:A30"/>
    <mergeCell ref="A170:A171"/>
    <mergeCell ref="D4:F4"/>
    <mergeCell ref="A65:A66"/>
    <mergeCell ref="B65:B66"/>
    <mergeCell ref="B123:B125"/>
    <mergeCell ref="A73:A75"/>
    <mergeCell ref="A94:A96"/>
    <mergeCell ref="B94:B96"/>
    <mergeCell ref="B76:B78"/>
    <mergeCell ref="A69:A70"/>
    <mergeCell ref="A85:A87"/>
    <mergeCell ref="B85:B87"/>
    <mergeCell ref="B82:B84"/>
    <mergeCell ref="A82:A84"/>
    <mergeCell ref="A88:A90"/>
    <mergeCell ref="D10:F10"/>
    <mergeCell ref="A43:A44"/>
    <mergeCell ref="B79:B81"/>
    <mergeCell ref="A79:A81"/>
    <mergeCell ref="A63:A64"/>
    <mergeCell ref="A53:A54"/>
    <mergeCell ref="A59:A60"/>
    <mergeCell ref="B59:B60"/>
    <mergeCell ref="B63:B64"/>
    <mergeCell ref="B67:B68"/>
    <mergeCell ref="B13:B14"/>
    <mergeCell ref="B17:B18"/>
    <mergeCell ref="A13:A14"/>
    <mergeCell ref="A17:A18"/>
    <mergeCell ref="B15:B16"/>
    <mergeCell ref="B61:B62"/>
    <mergeCell ref="A19:A20"/>
    <mergeCell ref="A21:A22"/>
    <mergeCell ref="A41:A42"/>
    <mergeCell ref="B19:B20"/>
    <mergeCell ref="A51:A52"/>
    <mergeCell ref="B51:B52"/>
    <mergeCell ref="A47:A48"/>
    <mergeCell ref="B47:B48"/>
    <mergeCell ref="B31:B32"/>
    <mergeCell ref="B33:B34"/>
    <mergeCell ref="B37:B38"/>
    <mergeCell ref="B35:B36"/>
    <mergeCell ref="A37:A38"/>
    <mergeCell ref="A39:A40"/>
    <mergeCell ref="B53:B54"/>
    <mergeCell ref="A25:A26"/>
    <mergeCell ref="A35:A36"/>
    <mergeCell ref="B43:B44"/>
    <mergeCell ref="A23:A24"/>
    <mergeCell ref="B27:B28"/>
    <mergeCell ref="B23:B24"/>
    <mergeCell ref="B25:B26"/>
    <mergeCell ref="A27:A28"/>
    <mergeCell ref="B41:B42"/>
    <mergeCell ref="A67:A68"/>
    <mergeCell ref="B100:B102"/>
    <mergeCell ref="B57:B58"/>
    <mergeCell ref="A57:A58"/>
    <mergeCell ref="B71:B72"/>
    <mergeCell ref="A91:A93"/>
    <mergeCell ref="B91:B93"/>
    <mergeCell ref="B73:B75"/>
    <mergeCell ref="A76:A78"/>
    <mergeCell ref="B69:B70"/>
    <mergeCell ref="B39:B40"/>
    <mergeCell ref="B49:B50"/>
    <mergeCell ref="B159:B161"/>
    <mergeCell ref="A149:A150"/>
    <mergeCell ref="A45:A46"/>
    <mergeCell ref="B45:B46"/>
    <mergeCell ref="A55:A56"/>
    <mergeCell ref="B55:B56"/>
    <mergeCell ref="A49:A50"/>
    <mergeCell ref="A61:A62"/>
    <mergeCell ref="B175:B177"/>
    <mergeCell ref="A175:A177"/>
    <mergeCell ref="B149:B150"/>
    <mergeCell ref="B152:B155"/>
    <mergeCell ref="A152:A155"/>
    <mergeCell ref="A71:A72"/>
    <mergeCell ref="A159:A161"/>
    <mergeCell ref="B129:B130"/>
    <mergeCell ref="B103:B105"/>
    <mergeCell ref="A111:A113"/>
    <mergeCell ref="B165:B167"/>
    <mergeCell ref="A165:A167"/>
    <mergeCell ref="A156:A158"/>
    <mergeCell ref="B156:B158"/>
    <mergeCell ref="B172:B173"/>
    <mergeCell ref="B168:B169"/>
    <mergeCell ref="A168:A169"/>
    <mergeCell ref="A162:A164"/>
    <mergeCell ref="A172:A173"/>
    <mergeCell ref="B170:B171"/>
    <mergeCell ref="B187:B188"/>
    <mergeCell ref="A187:A188"/>
    <mergeCell ref="B190:B191"/>
    <mergeCell ref="A190:A191"/>
    <mergeCell ref="B178:B180"/>
    <mergeCell ref="A178:A180"/>
    <mergeCell ref="A183:A186"/>
    <mergeCell ref="B183:B186"/>
    <mergeCell ref="B162:B164"/>
    <mergeCell ref="B145:B146"/>
    <mergeCell ref="A145:A146"/>
    <mergeCell ref="A133:A135"/>
    <mergeCell ref="A97:A99"/>
    <mergeCell ref="A117:A119"/>
    <mergeCell ref="B114:B116"/>
    <mergeCell ref="A114:A116"/>
    <mergeCell ref="A123:A125"/>
    <mergeCell ref="A143:A144"/>
    <mergeCell ref="B147:B148"/>
    <mergeCell ref="A120:A122"/>
    <mergeCell ref="A147:A148"/>
    <mergeCell ref="B136:B138"/>
    <mergeCell ref="A136:A138"/>
    <mergeCell ref="A129:A130"/>
    <mergeCell ref="A126:A128"/>
    <mergeCell ref="B143:B144"/>
    <mergeCell ref="A131:A132"/>
    <mergeCell ref="B131:B132"/>
    <mergeCell ref="B2:F2"/>
    <mergeCell ref="A100:A102"/>
    <mergeCell ref="B88:B90"/>
    <mergeCell ref="B120:B122"/>
    <mergeCell ref="A139:A140"/>
    <mergeCell ref="B126:B128"/>
    <mergeCell ref="A15:A16"/>
    <mergeCell ref="B21:B22"/>
    <mergeCell ref="A33:A34"/>
    <mergeCell ref="A31:A32"/>
    <mergeCell ref="B106:B108"/>
    <mergeCell ref="A106:A108"/>
    <mergeCell ref="B97:B99"/>
    <mergeCell ref="B139:B140"/>
    <mergeCell ref="B133:B135"/>
    <mergeCell ref="B111:B113"/>
    <mergeCell ref="B117:B119"/>
    <mergeCell ref="A103:A105"/>
    <mergeCell ref="A109:A110"/>
    <mergeCell ref="B109:B110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2021-12-07T12:37:43Z</cp:lastPrinted>
  <dcterms:created xsi:type="dcterms:W3CDTF">1996-10-08T23:32:33Z</dcterms:created>
  <dcterms:modified xsi:type="dcterms:W3CDTF">2022-01-03T10:15:20Z</dcterms:modified>
  <cp:category/>
  <cp:version/>
  <cp:contentType/>
  <cp:contentStatus/>
</cp:coreProperties>
</file>